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A-nas\総合政策課\01 財政係\【財政関係_係長業務】\05 調査・照会関係\06 財政状況資料集\2026公表（R6決算）\20260309【県市町村課：3／12（木）〆】令和６年度財政状況資料集の作成及び提出について（依頼）\益子町回答\"/>
    </mc:Choice>
  </mc:AlternateContent>
  <xr:revisionPtr revIDLastSave="0" documentId="13_ncr:1_{0796C69C-AE3A-4B8A-BDF5-F579E4E3DF7B}" xr6:coauthVersionLast="47" xr6:coauthVersionMax="47" xr10:uidLastSave="{00000000-0000-0000-0000-000000000000}"/>
  <bookViews>
    <workbookView xWindow="-108" yWindow="-16308" windowWidth="29016" windowHeight="15696" tabRatio="8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31" i="12" l="1"/>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s="1"/>
  <c r="U35" i="10" s="1"/>
  <c r="U36" i="10" s="1"/>
  <c r="AM34" i="10" l="1"/>
  <c r="BW34" i="10" s="1"/>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<sst xmlns="http://schemas.openxmlformats.org/spreadsheetml/2006/main" count="1068" uniqueCount="561">
  <si>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</si>
  <si>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</si>
  <si>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</si>
  <si>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</si>
  <si>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</si>
  <si>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</si>
  <si>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</si>
  <si>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</si>
  <si>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</si>
  <si>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</si>
  <si>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</si>
  <si>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</si>
  <si>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</si>
  <si>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</si>
  <si>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</si>
  <si>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</si>
  <si>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</si>
  <si>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</si>
  <si>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</si>
  <si>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</si>
  <si>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</si>
  <si>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</si>
  <si>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</si>
  <si>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</si>
  <si>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</si>
  <si>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</si>
  <si>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</si>
  <si>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</si>
  <si>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</si>
  <si>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</si>
  <si>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</si>
  <si>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</si>
  <si>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</si>
  <si>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</si>
  <si>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</si>
  <si>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</si>
  <si>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</si>
  <si>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</si>
  <si>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</si>
  <si>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</si>
  <si>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</si>
  <si>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</si>
  <si>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</si>
  <si>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</si>
  <si>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</si>
  <si>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</si>
  <si>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</si>
  <si>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</si>
  <si>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</si>
  <si>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</si>
  <si>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</si>
  <si>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</si>
  <si>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</si>
  <si>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</si>
  <si>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</si>
  <si>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</si>
  <si>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</si>
  <si>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</si>
  <si>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</si>
  <si>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</si>
  <si>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</si>
  <si>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</si>
  <si>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</si>
  <si>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</si>
  <si>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</si>
  <si>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</si>
  <si>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</si>
  <si>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</si>
  <si>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</si>
  <si>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</si>
  <si>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</si>
  <si>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</si>
  <si>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</si>
  <si>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</si>
  <si>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</si>
  <si>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</si>
  <si>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</si>
  <si>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</si>
  <si>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</si>
  <si>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</si>
  <si>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</si>
  <si>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</si>
  <si>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</si>
  <si>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</si>
  <si>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</si>
  <si>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</si>
  <si>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</si>
  <si>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</si>
  <si>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</si>
  <si>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</si>
  <si>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</si>
  <si>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</si>
  <si>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</si>
  <si>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</si>
  <si>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益子町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</si>
  <si>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</si>
  <si>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</si>
  <si>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</si>
  <si>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</si>
  <si>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</si>
  <si>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</si>
  <si>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</si>
  <si>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</si>
  <si>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</si>
  <si>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</si>
  <si>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</si>
  <si>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</si>
  <si>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</si>
  <si>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</si>
  <si>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</si>
  <si>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</si>
  <si>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</si>
  <si>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</si>
  <si>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</si>
  <si>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</si>
  <si>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</si>
  <si>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</si>
  <si>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</si>
  <si>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</si>
  <si>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</si>
  <si>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</si>
  <si>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</si>
  <si>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</si>
  <si>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</si>
  <si>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</si>
  <si>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</si>
  <si>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</si>
  <si>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</si>
  <si>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</si>
  <si>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</si>
  <si>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</si>
  <si>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</si>
  <si>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</si>
  <si>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</si>
  <si>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</si>
  <si>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</si>
  <si>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</si>
  <si>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</si>
  <si>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</si>
  <si>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</si>
  <si>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</si>
  <si>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</si>
  <si>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</si>
  <si>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</si>
  <si>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</si>
  <si>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</si>
  <si>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</si>
  <si>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</si>
  <si>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</si>
  <si>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</si>
  <si>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</si>
  <si>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</si>
  <si>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</si>
  <si>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</si>
  <si>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</si>
  <si>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</si>
  <si>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</si>
  <si>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</si>
  <si>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</si>
  <si>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</si>
  <si>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</si>
  <si>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</si>
  <si>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</si>
  <si>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</si>
  <si>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</si>
  <si>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</si>
  <si>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</si>
  <si>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</si>
  <si>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</si>
  <si>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</si>
  <si>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</si>
  <si>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</si>
  <si>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</si>
  <si>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</si>
  <si>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</si>
  <si>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</si>
  <si>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</si>
  <si>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</si>
  <si>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</si>
  <si>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</si>
  <si>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</si>
  <si>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</si>
  <si>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</si>
  <si>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</si>
  <si>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</si>
  <si>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</si>
  <si>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</si>
  <si>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</si>
  <si>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</si>
  <si>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</si>
  <si>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</si>
  <si>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</si>
  <si>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</si>
  <si>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</si>
  <si>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</si>
  <si>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</si>
  <si>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</si>
  <si>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</si>
  <si>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</si>
  <si>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</si>
  <si>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</si>
  <si>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</si>
  <si>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</si>
  <si>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栃木県益子町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</si>
  <si>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</si>
  <si>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</si>
  <si>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</si>
  <si>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</si>
  <si>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</si>
  <si>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</si>
  <si>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</si>
  <si>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</si>
  <si>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</si>
  <si>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</si>
  <si>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</si>
  <si>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</si>
  <si>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</si>
  <si>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</si>
  <si>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</si>
  <si>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</si>
  <si>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</si>
  <si>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</si>
  <si>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</si>
  <si>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</si>
  <si>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</si>
  <si>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</si>
  <si>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</si>
  <si>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</si>
  <si>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</si>
  <si>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</si>
  <si>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</si>
  <si>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</si>
  <si>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</si>
  <si>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</si>
  <si>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</si>
  <si>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</si>
  <si>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</si>
  <si>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</si>
  <si>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</si>
  <si>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</si>
  <si>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</si>
  <si>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</si>
  <si>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</si>
  <si>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</si>
  <si>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</si>
  <si>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</si>
  <si>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</si>
  <si>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</si>
  <si>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</si>
  <si>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</si>
  <si>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</si>
  <si>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</si>
  <si>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</si>
  <si>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</si>
  <si>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</si>
  <si>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</si>
  <si>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</si>
  <si>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</si>
  <si>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</si>
  <si>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</si>
  <si>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</si>
  <si>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</si>
  <si>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</si>
  <si>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</si>
  <si>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</si>
  <si>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</si>
  <si>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</si>
  <si>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</si>
  <si>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</si>
  <si>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</si>
  <si>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</si>
  <si>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</si>
  <si>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</si>
  <si>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</si>
  <si>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</si>
  <si>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</si>
  <si>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</si>
  <si>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</si>
  <si>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</si>
  <si>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</si>
  <si>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</si>
  <si>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</si>
  <si>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</si>
  <si>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</si>
  <si>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</si>
  <si>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</si>
  <si>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</si>
  <si>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</si>
  <si>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</si>
  <si>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</si>
  <si>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</si>
  <si>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</si>
  <si>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</si>
  <si>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</si>
  <si>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</si>
  <si>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</si>
  <si>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</si>
  <si>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</si>
  <si>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</si>
  <si>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</si>
  <si>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</si>
  <si>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</si>
  <si>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</si>
  <si>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</si>
  <si>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</si>
  <si>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</si>
  <si>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</si>
  <si>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</si>
  <si>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</si>
  <si>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</si>
  <si>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</si>
  <si>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</si>
  <si>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</si>
  <si>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</si>
  <si>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</si>
  <si>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</si>
  <si>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</si>
  <si>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</si>
  <si>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</si>
  <si>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</si>
  <si>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</si>
  <si>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</si>
  <si>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</si>
  <si>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</si>
  <si>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</si>
  <si>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</si>
  <si>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</si>
  <si>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</si>
  <si>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</si>
  <si>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</si>
  <si>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</si>
  <si>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</si>
  <si>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</si>
  <si>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</si>
  <si>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</si>
  <si>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</si>
  <si>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</si>
  <si>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</si>
  <si>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</si>
  <si>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</si>
  <si>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</si>
  <si>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</si>
  <si>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</si>
  <si>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</si>
  <si>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</si>
  <si>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</si>
  <si>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</si>
  <si>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</si>
  <si>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</si>
  <si>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</si>
  <si>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</si>
  <si>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</si>
  <si>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</si>
  <si>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</si>
  <si>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栃木県益子町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</si>
  <si>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</si>
  <si>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</si>
  <si>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</si>
  <si>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</si>
  <si>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</si>
  <si>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</si>
  <si>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</si>
  <si>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</si>
  <si>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</si>
  <si>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</si>
  <si>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</si>
  <si>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</si>
  <si>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</si>
  <si>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</si>
  <si>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</si>
  <si>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</si>
  <si>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</si>
  <si>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</si>
  <si>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</si>
  <si>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</si>
  <si>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</si>
  <si>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</si>
  <si>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</si>
  <si>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</si>
  <si>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</si>
  <si>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</si>
  <si>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</si>
  <si>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</si>
  <si>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</si>
  <si>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</si>
  <si>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</si>
  <si>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</si>
  <si>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</si>
  <si>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</si>
  <si>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</si>
  <si>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</si>
  <si>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</si>
  <si>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</si>
  <si>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</si>
  <si>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</si>
  <si>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</si>
  <si>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</si>
  <si>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</si>
  <si>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</si>
  <si>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</si>
  <si>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</si>
  <si>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</si>
  <si>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</si>
  <si>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</si>
  <si>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</si>
  <si>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</si>
  <si>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</si>
  <si>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</si>
  <si>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</si>
  <si>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</si>
  <si>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</si>
  <si>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</si>
  <si>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</si>
  <si>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</si>
  <si>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</si>
  <si>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</si>
  <si>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</si>
  <si>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</si>
  <si>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</si>
  <si>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</si>
  <si>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</si>
  <si>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</si>
  <si>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</si>
  <si>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</si>
  <si>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</si>
  <si>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</si>
  <si>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</si>
  <si>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</si>
  <si>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</si>
  <si>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</si>
  <si>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</si>
  <si>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</si>
  <si>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</si>
  <si>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</si>
  <si>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</si>
  <si>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</si>
  <si>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</si>
  <si>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</si>
  <si>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</si>
  <si>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</si>
  <si>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</si>
  <si>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</si>
  <si>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</si>
  <si>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</si>
  <si>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</si>
  <si>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</si>
  <si>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</si>
  <si>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</si>
  <si>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</si>
  <si>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</si>
  <si>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</si>
  <si>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</si>
  <si>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</si>
  <si>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</si>
  <si>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</si>
  <si>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</si>
  <si>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</si>
  <si>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</si>
  <si>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</si>
  <si>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</si>
  <si>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</si>
  <si>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</si>
  <si>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</si>
  <si>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</si>
  <si>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</si>
  <si>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</si>
  <si>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</si>
  <si>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</si>
  <si>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</si>
  <si>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</si>
  <si>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</si>
  <si>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</si>
  <si>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</si>
  <si>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</si>
  <si>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</si>
  <si>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</si>
  <si>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</si>
  <si>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</si>
  <si>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</si>
  <si>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</si>
  <si>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</si>
  <si>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</si>
  <si>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</si>
  <si>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</si>
  <si>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</si>
  <si>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</si>
  <si>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</si>
  <si>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</si>
  <si>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</si>
  <si>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</si>
  <si>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</si>
  <si>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</si>
  <si>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</si>
  <si>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</si>
  <si>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</si>
  <si>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</si>
  <si>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</si>
  <si>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</si>
  <si>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</si>
  <si>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</si>
  <si>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</si>
  <si>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</si>
  <si>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</si>
  <si>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</si>
  <si>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</si>
  <si>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</si>
  <si>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</si>
  <si>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</si>
  <si>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</si>
  <si>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</si>
  <si>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</si>
  <si>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</si>
  <si>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</si>
  <si>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</si>
  <si>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</si>
  <si>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</si>
  <si>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</si>
  <si>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</si>
  <si>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</si>
  <si>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</si>
  <si>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</si>
  <si>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</si>
  <si>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</si>
  <si>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</si>
  <si>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</si>
  <si>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</si>
  <si>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</si>
  <si>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</si>
  <si>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7.64</t>
  </si>
  <si>
    <t>▲ 4.46</t>
  </si>
  <si>
    <t>▲ 0.14</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</si>
  <si>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</si>
  <si>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</si>
  <si>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</si>
  <si>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</si>
  <si>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</si>
  <si>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</si>
  <si>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</si>
  <si>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</si>
  <si>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</si>
  <si>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</si>
  <si>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</si>
  <si>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</si>
  <si>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ましこカンパニー</t>
    <phoneticPr fontId="38"/>
  </si>
  <si>
    <t>芳賀郡中部環境衛生事務組合（一般会計）</t>
  </si>
  <si>
    <t>芳賀中部上水道企業団（水道事業特別会計）</t>
  </si>
  <si>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6"/>
  </si>
  <si>
    <t>栃木県市町村総合事務組合(特別会計)</t>
    <rPh sb="13" eb="15">
      <t>トクベツ</t>
    </rPh>
    <rPh sb="15" eb="17">
      <t>カイケイ</t>
    </rPh>
    <phoneticPr fontId="6"/>
  </si>
  <si>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6"/>
  </si>
  <si>
    <t>栃木県後期高齢者医療広域連合(後期高齢者医療特別会計)</t>
    <rPh sb="15" eb="17">
      <t>コウキ</t>
    </rPh>
    <rPh sb="17" eb="20">
      <t>コウレイシャ</t>
    </rPh>
    <rPh sb="20" eb="22">
      <t>イリョウ</t>
    </rPh>
    <rPh sb="22" eb="24">
      <t>トクベツ</t>
    </rPh>
    <rPh sb="24" eb="26">
      <t>カイケイ</t>
    </rPh>
    <phoneticPr fontId="6"/>
  </si>
  <si>
    <t>芳賀地区広域行政事務組合(一般会計)</t>
    <rPh sb="0" eb="2">
      <t>ハガ</t>
    </rPh>
    <rPh sb="2" eb="4">
      <t>チク</t>
    </rPh>
    <rPh sb="4" eb="6">
      <t>コウイキ</t>
    </rPh>
    <rPh sb="6" eb="8">
      <t>ギョウセイ</t>
    </rPh>
    <rPh sb="8" eb="10">
      <t>ジム</t>
    </rPh>
    <rPh sb="10" eb="12">
      <t>クミアイ</t>
    </rPh>
    <rPh sb="13" eb="15">
      <t>イッパン</t>
    </rPh>
    <rPh sb="15" eb="17">
      <t>カイケイ</t>
    </rPh>
    <phoneticPr fontId="6"/>
  </si>
  <si>
    <t>芳賀地区広域行政事務組合(ふるさと市町村圏基金特別会計)</t>
    <rPh sb="0" eb="2">
      <t>ハガ</t>
    </rPh>
    <rPh sb="2" eb="4">
      <t>チク</t>
    </rPh>
    <rPh sb="4" eb="6">
      <t>コウイキ</t>
    </rPh>
    <rPh sb="6" eb="8">
      <t>ギョウセイ</t>
    </rPh>
    <rPh sb="8" eb="10">
      <t>ジム</t>
    </rPh>
    <rPh sb="10" eb="12">
      <t>クミアイ</t>
    </rPh>
    <rPh sb="17" eb="20">
      <t>シチョウソン</t>
    </rPh>
    <rPh sb="20" eb="21">
      <t>ケン</t>
    </rPh>
    <rPh sb="21" eb="23">
      <t>キキン</t>
    </rPh>
    <rPh sb="23" eb="25">
      <t>トクベツ</t>
    </rPh>
    <rPh sb="25" eb="27">
      <t>カイケイ</t>
    </rPh>
    <phoneticPr fontId="6"/>
  </si>
  <si>
    <t>芳賀地区広域行政事務組合(卸売市場特別会計)</t>
    <rPh sb="0" eb="2">
      <t>ハガ</t>
    </rPh>
    <rPh sb="2" eb="4">
      <t>チク</t>
    </rPh>
    <rPh sb="4" eb="6">
      <t>コウイキ</t>
    </rPh>
    <rPh sb="6" eb="8">
      <t>ギョウセイ</t>
    </rPh>
    <rPh sb="8" eb="10">
      <t>ジム</t>
    </rPh>
    <rPh sb="10" eb="12">
      <t>クミアイ</t>
    </rPh>
    <rPh sb="13" eb="15">
      <t>オロシウリ</t>
    </rPh>
    <rPh sb="15" eb="17">
      <t>イチバ</t>
    </rPh>
    <rPh sb="17" eb="19">
      <t>トクベツ</t>
    </rPh>
    <rPh sb="19" eb="21">
      <t>カイケイ</t>
    </rPh>
    <phoneticPr fontId="6"/>
  </si>
  <si>
    <t>法適</t>
    <rPh sb="0" eb="1">
      <t>ホウ</t>
    </rPh>
    <rPh sb="1" eb="2">
      <t>テキ</t>
    </rPh>
    <phoneticPr fontId="2"/>
  </si>
  <si>
    <t>法非適</t>
    <rPh sb="0" eb="1">
      <t>ホウ</t>
    </rPh>
    <rPh sb="1" eb="2">
      <t>ヒ</t>
    </rPh>
    <rPh sb="2" eb="3">
      <t>テキ</t>
    </rPh>
    <phoneticPr fontId="2"/>
  </si>
  <si>
    <t>-</t>
    <phoneticPr fontId="2"/>
  </si>
  <si>
    <t>公共施設整備基金</t>
    <rPh sb="0" eb="4">
      <t>コウキョウシセツ</t>
    </rPh>
    <rPh sb="4" eb="6">
      <t>セイビ</t>
    </rPh>
    <rPh sb="6" eb="8">
      <t>キキン</t>
    </rPh>
    <phoneticPr fontId="5"/>
  </si>
  <si>
    <t>地域福祉基金</t>
    <rPh sb="0" eb="6">
      <t>チイキフクシキキン</t>
    </rPh>
    <phoneticPr fontId="5"/>
  </si>
  <si>
    <t>ふるさとづくり基金</t>
    <rPh sb="7" eb="9">
      <t>キキン</t>
    </rPh>
    <phoneticPr fontId="5"/>
  </si>
  <si>
    <t>森林環境整備促進基金</t>
    <rPh sb="0" eb="6">
      <t>シンリンカンキョウセイビ</t>
    </rPh>
    <rPh sb="6" eb="10">
      <t>ソクシンキキン</t>
    </rPh>
    <phoneticPr fontId="2"/>
  </si>
  <si>
    <t>学校整備基金</t>
    <rPh sb="0" eb="2">
      <t>ガッコウ</t>
    </rPh>
    <rPh sb="2" eb="6">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</si>
</sst>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E972-46BD-B811-89E1EFE841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30075</c:v>
                </c:pt>
                <c:pt idx="1">
                  <c:v>26964</c:v>
                </c:pt>
                <c:pt idx="2">
                  <c:v>30245</c:v>
                </c:pt>
                <c:pt idx="3">
                  <c:v>31791</c:v>
                </c:pt>
                <c:pt idx="4">
                  <c:v>48897</c:v>
                </c:pt>
              </c:numCache>
            </c:numRef>
          </c:val>
          <c:smooth val="0"/>
          <c:extLst>
            <c:ext xmlns:c16="http://schemas.microsoft.com/office/drawing/2014/chart" uri="{C3380CC4-5D6E-409C-BE32-E72D297353CC}">
              <c16:uniqueId val="{00000001-E972-46BD-B811-89E1EFE841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9.18</c:v>
                </c:pt>
                <c:pt idx="1">
                  <c:v>11.56</c:v>
                </c:pt>
                <c:pt idx="2">
                  <c:v>4.4000000000000004</c:v>
                </c:pt>
                <c:pt idx="3">
                  <c:v>4.2</c:v>
                </c:pt>
                <c:pt idx="4">
                  <c:v>6.69</c:v>
                </c:pt>
              </c:numCache>
            </c:numRef>
          </c:val>
          <c:extLst>
            <c:ext xmlns:c16="http://schemas.microsoft.com/office/drawing/2014/chart" uri="{C3380CC4-5D6E-409C-BE32-E72D297353CC}">
              <c16:uniqueId val="{00000000-8E31-48C4-BC66-4E4043781F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19.53</c:v>
                </c:pt>
                <c:pt idx="1">
                  <c:v>24.52</c:v>
                </c:pt>
                <c:pt idx="2">
                  <c:v>31.63</c:v>
                </c:pt>
                <c:pt idx="3">
                  <c:v>29.63</c:v>
                </c:pt>
                <c:pt idx="4">
                  <c:v>28.53</c:v>
                </c:pt>
              </c:numCache>
            </c:numRef>
          </c:val>
          <c:extLst>
            <c:ext xmlns:c16="http://schemas.microsoft.com/office/drawing/2014/chart" uri="{C3380CC4-5D6E-409C-BE32-E72D297353CC}">
              <c16:uniqueId val="{00000001-8E31-48C4-BC66-4E4043781F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3.35</c:v>
                </c:pt>
                <c:pt idx="1">
                  <c:v>4.46</c:v>
                </c:pt>
                <c:pt idx="2">
                  <c:v>-7.64</c:v>
                </c:pt>
                <c:pt idx="3">
                  <c:v>-4.46</c:v>
                </c:pt>
                <c:pt idx="4">
                  <c:v>-0.14000000000000001</c:v>
                </c:pt>
              </c:numCache>
            </c:numRef>
          </c:val>
          <c:smooth val="0"/>
          <c:extLst>
            <c:ext xmlns:c16="http://schemas.microsoft.com/office/drawing/2014/chart" uri="{C3380CC4-5D6E-409C-BE32-E72D297353CC}">
              <c16:uniqueId val="{00000002-8E31-48C4-BC66-4E4043781F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0.41</c:v>
                </c:pt>
                <c:pt idx="4">
                  <c:v>#N/A</c:v>
                </c:pt>
                <c:pt idx="5">
                  <c:v>0.15</c:v>
                </c:pt>
                <c:pt idx="6">
                  <c:v>#N/A</c:v>
                </c:pt>
                <c:pt idx="7">
                  <c:v>0.34</c:v>
                </c:pt>
                <c:pt idx="8">
                  <c:v>0</c:v>
                </c:pt>
                <c:pt idx="9">
                  <c:v>0</c:v>
                </c:pt>
              </c:numCache>
            </c:numRef>
          </c:val>
          <c:extLst>
            <c:ext xmlns:c16="http://schemas.microsoft.com/office/drawing/2014/chart" uri="{C3380CC4-5D6E-409C-BE32-E72D297353CC}">
              <c16:uniqueId val="{00000000-32C0-49B8-92E9-A587BDF54F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C0-49B8-92E9-A587BDF54F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2C0-49B8-92E9-A587BDF54F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2C0-49B8-92E9-A587BDF54F3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2C0-49B8-92E9-A587BDF54F3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0.02</c:v>
                </c:pt>
                <c:pt idx="8">
                  <c:v>#N/A</c:v>
                </c:pt>
                <c:pt idx="9">
                  <c:v>0.05</c:v>
                </c:pt>
              </c:numCache>
            </c:numRef>
          </c:val>
          <c:extLst>
            <c:ext xmlns:c16="http://schemas.microsoft.com/office/drawing/2014/chart" uri="{C3380CC4-5D6E-409C-BE32-E72D297353CC}">
              <c16:uniqueId val="{00000005-32C0-49B8-92E9-A587BDF54F3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0.82</c:v>
                </c:pt>
                <c:pt idx="2">
                  <c:v>#N/A</c:v>
                </c:pt>
                <c:pt idx="3">
                  <c:v>0.86</c:v>
                </c:pt>
                <c:pt idx="4">
                  <c:v>#N/A</c:v>
                </c:pt>
                <c:pt idx="5">
                  <c:v>0.94</c:v>
                </c:pt>
                <c:pt idx="6">
                  <c:v>#N/A</c:v>
                </c:pt>
                <c:pt idx="7">
                  <c:v>0.91</c:v>
                </c:pt>
                <c:pt idx="8">
                  <c:v>#N/A</c:v>
                </c:pt>
                <c:pt idx="9">
                  <c:v>0.54</c:v>
                </c:pt>
              </c:numCache>
            </c:numRef>
          </c:val>
          <c:extLst>
            <c:ext xmlns:c16="http://schemas.microsoft.com/office/drawing/2014/chart" uri="{C3380CC4-5D6E-409C-BE32-E72D297353CC}">
              <c16:uniqueId val="{00000006-32C0-49B8-92E9-A587BDF54F3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c:ext xmlns:c16="http://schemas.microsoft.com/office/drawing/2014/chart" uri="{C3380CC4-5D6E-409C-BE32-E72D297353CC}">
              <c16:uniqueId val="{00000007-32C0-49B8-92E9-A587BDF54F3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0.21</c:v>
                </c:pt>
                <c:pt idx="2">
                  <c:v>#N/A</c:v>
                </c:pt>
                <c:pt idx="3">
                  <c:v>1.7</c:v>
                </c:pt>
                <c:pt idx="4">
                  <c:v>#N/A</c:v>
                </c:pt>
                <c:pt idx="5">
                  <c:v>2.94</c:v>
                </c:pt>
                <c:pt idx="6">
                  <c:v>#N/A</c:v>
                </c:pt>
                <c:pt idx="7">
                  <c:v>2.61</c:v>
                </c:pt>
                <c:pt idx="8">
                  <c:v>#N/A</c:v>
                </c:pt>
                <c:pt idx="9">
                  <c:v>1.7</c:v>
                </c:pt>
              </c:numCache>
            </c:numRef>
          </c:val>
          <c:extLst>
            <c:ext xmlns:c16="http://schemas.microsoft.com/office/drawing/2014/chart" uri="{C3380CC4-5D6E-409C-BE32-E72D297353CC}">
              <c16:uniqueId val="{00000008-32C0-49B8-92E9-A587BDF54F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9.17</c:v>
                </c:pt>
                <c:pt idx="2">
                  <c:v>#N/A</c:v>
                </c:pt>
                <c:pt idx="3">
                  <c:v>11.56</c:v>
                </c:pt>
                <c:pt idx="4">
                  <c:v>#N/A</c:v>
                </c:pt>
                <c:pt idx="5">
                  <c:v>4.4000000000000004</c:v>
                </c:pt>
                <c:pt idx="6">
                  <c:v>#N/A</c:v>
                </c:pt>
                <c:pt idx="7">
                  <c:v>4.1900000000000004</c:v>
                </c:pt>
                <c:pt idx="8">
                  <c:v>#N/A</c:v>
                </c:pt>
                <c:pt idx="9">
                  <c:v>6.68</c:v>
                </c:pt>
              </c:numCache>
            </c:numRef>
          </c:val>
          <c:extLst>
            <c:ext xmlns:c16="http://schemas.microsoft.com/office/drawing/2014/chart" uri="{C3380CC4-5D6E-409C-BE32-E72D297353CC}">
              <c16:uniqueId val="{00000009-32C0-49B8-92E9-A587BDF54F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648</c:v>
                </c:pt>
                <c:pt idx="5">
                  <c:v>650</c:v>
                </c:pt>
                <c:pt idx="8">
                  <c:v>625</c:v>
                </c:pt>
                <c:pt idx="11">
                  <c:v>546</c:v>
                </c:pt>
                <c:pt idx="14">
                  <c:v>522</c:v>
                </c:pt>
              </c:numCache>
            </c:numRef>
          </c:val>
          <c:extLst>
            <c:ext xmlns:c16="http://schemas.microsoft.com/office/drawing/2014/chart" uri="{C3380CC4-5D6E-409C-BE32-E72D297353CC}">
              <c16:uniqueId val="{00000000-673E-41A6-9C8C-FAB838F60C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3E-41A6-9C8C-FAB838F60C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73E-41A6-9C8C-FAB838F60C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90</c:v>
                </c:pt>
                <c:pt idx="6">
                  <c:v>101</c:v>
                </c:pt>
                <c:pt idx="9">
                  <c:v>75</c:v>
                </c:pt>
                <c:pt idx="12">
                  <c:v>70</c:v>
                </c:pt>
              </c:numCache>
            </c:numRef>
          </c:val>
          <c:extLst>
            <c:ext xmlns:c16="http://schemas.microsoft.com/office/drawing/2014/chart" uri="{C3380CC4-5D6E-409C-BE32-E72D297353CC}">
              <c16:uniqueId val="{00000003-673E-41A6-9C8C-FAB838F60C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182</c:v>
                </c:pt>
                <c:pt idx="3">
                  <c:v>180</c:v>
                </c:pt>
                <c:pt idx="6">
                  <c:v>184</c:v>
                </c:pt>
                <c:pt idx="9">
                  <c:v>198</c:v>
                </c:pt>
                <c:pt idx="12">
                  <c:v>152</c:v>
                </c:pt>
              </c:numCache>
            </c:numRef>
          </c:val>
          <c:extLst>
            <c:ext xmlns:c16="http://schemas.microsoft.com/office/drawing/2014/chart" uri="{C3380CC4-5D6E-409C-BE32-E72D297353CC}">
              <c16:uniqueId val="{00000004-673E-41A6-9C8C-FAB838F60C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3E-41A6-9C8C-FAB838F60C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3E-41A6-9C8C-FAB838F60C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715</c:v>
                </c:pt>
                <c:pt idx="3">
                  <c:v>714</c:v>
                </c:pt>
                <c:pt idx="6">
                  <c:v>719</c:v>
                </c:pt>
                <c:pt idx="9">
                  <c:v>613</c:v>
                </c:pt>
                <c:pt idx="12">
                  <c:v>584</c:v>
                </c:pt>
              </c:numCache>
            </c:numRef>
          </c:val>
          <c:extLst>
            <c:ext xmlns:c16="http://schemas.microsoft.com/office/drawing/2014/chart" uri="{C3380CC4-5D6E-409C-BE32-E72D297353CC}">
              <c16:uniqueId val="{00000007-673E-41A6-9C8C-FAB838F60C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310</c:v>
                </c:pt>
                <c:pt idx="2">
                  <c:v>#N/A</c:v>
                </c:pt>
                <c:pt idx="3">
                  <c:v>#N/A</c:v>
                </c:pt>
                <c:pt idx="4">
                  <c:v>334</c:v>
                </c:pt>
                <c:pt idx="5">
                  <c:v>#N/A</c:v>
                </c:pt>
                <c:pt idx="6">
                  <c:v>#N/A</c:v>
                </c:pt>
                <c:pt idx="7">
                  <c:v>379</c:v>
                </c:pt>
                <c:pt idx="8">
                  <c:v>#N/A</c:v>
                </c:pt>
                <c:pt idx="9">
                  <c:v>#N/A</c:v>
                </c:pt>
                <c:pt idx="10">
                  <c:v>340</c:v>
                </c:pt>
                <c:pt idx="11">
                  <c:v>#N/A</c:v>
                </c:pt>
                <c:pt idx="12">
                  <c:v>#N/A</c:v>
                </c:pt>
                <c:pt idx="13">
                  <c:v>284</c:v>
                </c:pt>
                <c:pt idx="14">
                  <c:v>#N/A</c:v>
                </c:pt>
              </c:numCache>
            </c:numRef>
          </c:val>
          <c:smooth val="0"/>
          <c:extLst>
            <c:ext xmlns:c16="http://schemas.microsoft.com/office/drawing/2014/chart" uri="{C3380CC4-5D6E-409C-BE32-E72D297353CC}">
              <c16:uniqueId val="{00000008-673E-41A6-9C8C-FAB838F60C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6566</c:v>
                </c:pt>
                <c:pt idx="5">
                  <c:v>6332</c:v>
                </c:pt>
                <c:pt idx="8">
                  <c:v>5982</c:v>
                </c:pt>
                <c:pt idx="11">
                  <c:v>5667</c:v>
                </c:pt>
                <c:pt idx="14">
                  <c:v>5482</c:v>
                </c:pt>
              </c:numCache>
            </c:numRef>
          </c:val>
          <c:extLst>
            <c:ext xmlns:c16="http://schemas.microsoft.com/office/drawing/2014/chart" uri="{C3380CC4-5D6E-409C-BE32-E72D297353CC}">
              <c16:uniqueId val="{00000000-4FAA-4854-80D7-89098A842D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109</c:v>
                </c:pt>
                <c:pt idx="5">
                  <c:v>89</c:v>
                </c:pt>
                <c:pt idx="8">
                  <c:v>76</c:v>
                </c:pt>
                <c:pt idx="11">
                  <c:v>60</c:v>
                </c:pt>
                <c:pt idx="14">
                  <c:v>43</c:v>
                </c:pt>
              </c:numCache>
            </c:numRef>
          </c:val>
          <c:extLst>
            <c:ext xmlns:c16="http://schemas.microsoft.com/office/drawing/2014/chart" uri="{C3380CC4-5D6E-409C-BE32-E72D297353CC}">
              <c16:uniqueId val="{00000001-4FAA-4854-80D7-89098A842D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1786</c:v>
                </c:pt>
                <c:pt idx="5">
                  <c:v>2292</c:v>
                </c:pt>
                <c:pt idx="8">
                  <c:v>2956</c:v>
                </c:pt>
                <c:pt idx="11">
                  <c:v>3062</c:v>
                </c:pt>
                <c:pt idx="14">
                  <c:v>3097</c:v>
                </c:pt>
              </c:numCache>
            </c:numRef>
          </c:val>
          <c:extLst>
            <c:ext xmlns:c16="http://schemas.microsoft.com/office/drawing/2014/chart" uri="{C3380CC4-5D6E-409C-BE32-E72D297353CC}">
              <c16:uniqueId val="{00000002-4FAA-4854-80D7-89098A842D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AA-4854-80D7-89098A842D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AA-4854-80D7-89098A842D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AA-4854-80D7-89098A842D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1026</c:v>
                </c:pt>
                <c:pt idx="3">
                  <c:v>1052</c:v>
                </c:pt>
                <c:pt idx="6">
                  <c:v>1022</c:v>
                </c:pt>
                <c:pt idx="9">
                  <c:v>997</c:v>
                </c:pt>
                <c:pt idx="12">
                  <c:v>987</c:v>
                </c:pt>
              </c:numCache>
            </c:numRef>
          </c:val>
          <c:extLst>
            <c:ext xmlns:c16="http://schemas.microsoft.com/office/drawing/2014/chart" uri="{C3380CC4-5D6E-409C-BE32-E72D297353CC}">
              <c16:uniqueId val="{00000006-4FAA-4854-80D7-89098A842D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610</c:v>
                </c:pt>
                <c:pt idx="3">
                  <c:v>537</c:v>
                </c:pt>
                <c:pt idx="6">
                  <c:v>460</c:v>
                </c:pt>
                <c:pt idx="9">
                  <c:v>397</c:v>
                </c:pt>
                <c:pt idx="12">
                  <c:v>386</c:v>
                </c:pt>
              </c:numCache>
            </c:numRef>
          </c:val>
          <c:extLst>
            <c:ext xmlns:c16="http://schemas.microsoft.com/office/drawing/2014/chart" uri="{C3380CC4-5D6E-409C-BE32-E72D297353CC}">
              <c16:uniqueId val="{00000007-4FAA-4854-80D7-89098A842D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2267</c:v>
                </c:pt>
                <c:pt idx="3">
                  <c:v>2248</c:v>
                </c:pt>
                <c:pt idx="6">
                  <c:v>2369</c:v>
                </c:pt>
                <c:pt idx="9">
                  <c:v>2436</c:v>
                </c:pt>
                <c:pt idx="12">
                  <c:v>2273</c:v>
                </c:pt>
              </c:numCache>
            </c:numRef>
          </c:val>
          <c:extLst>
            <c:ext xmlns:c16="http://schemas.microsoft.com/office/drawing/2014/chart" uri="{C3380CC4-5D6E-409C-BE32-E72D297353CC}">
              <c16:uniqueId val="{00000008-4FAA-4854-80D7-89098A842D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FAA-4854-80D7-89098A842D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6395</c:v>
                </c:pt>
                <c:pt idx="3">
                  <c:v>5934</c:v>
                </c:pt>
                <c:pt idx="6">
                  <c:v>5404</c:v>
                </c:pt>
                <c:pt idx="9">
                  <c:v>4977</c:v>
                </c:pt>
                <c:pt idx="12">
                  <c:v>4793</c:v>
                </c:pt>
              </c:numCache>
            </c:numRef>
          </c:val>
          <c:extLst>
            <c:ext xmlns:c16="http://schemas.microsoft.com/office/drawing/2014/chart" uri="{C3380CC4-5D6E-409C-BE32-E72D297353CC}">
              <c16:uniqueId val="{0000000A-4FAA-4854-80D7-89098A842D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1837</c:v>
                </c:pt>
                <c:pt idx="2">
                  <c:v>#N/A</c:v>
                </c:pt>
                <c:pt idx="3">
                  <c:v>#N/A</c:v>
                </c:pt>
                <c:pt idx="4">
                  <c:v>1059</c:v>
                </c:pt>
                <c:pt idx="5">
                  <c:v>#N/A</c:v>
                </c:pt>
                <c:pt idx="6">
                  <c:v>#N/A</c:v>
                </c:pt>
                <c:pt idx="7">
                  <c:v>240</c:v>
                </c:pt>
                <c:pt idx="8">
                  <c:v>#N/A</c:v>
                </c:pt>
                <c:pt idx="9">
                  <c:v>#N/A</c:v>
                </c:pt>
                <c:pt idx="10">
                  <c:v>18</c:v>
                </c:pt>
                <c:pt idx="11">
                  <c:v>#N/A</c:v>
                </c:pt>
                <c:pt idx="12">
                  <c:v>#N/A</c:v>
                </c:pt>
                <c:pt idx="13">
                  <c:v>0</c:v>
                </c:pt>
                <c:pt idx="14">
                  <c:v>#N/A</c:v>
                </c:pt>
              </c:numCache>
            </c:numRef>
          </c:val>
          <c:smooth val="0"/>
          <c:extLst>
            <c:ext xmlns:c16="http://schemas.microsoft.com/office/drawing/2014/chart" uri="{C3380CC4-5D6E-409C-BE32-E72D297353CC}">
              <c16:uniqueId val="{0000000B-4FAA-4854-80D7-89098A842D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1715</c:v>
                </c:pt>
                <c:pt idx="1">
                  <c:v>1605</c:v>
                </c:pt>
                <c:pt idx="2">
                  <c:v>1575</c:v>
                </c:pt>
              </c:numCache>
            </c:numRef>
          </c:val>
          <c:extLst>
            <c:ext xmlns:c16="http://schemas.microsoft.com/office/drawing/2014/chart" uri="{C3380CC4-5D6E-409C-BE32-E72D297353CC}">
              <c16:uniqueId val="{00000000-6CAD-4364-BA06-7296E8493C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c:v>
                </c:pt>
                <c:pt idx="1">
                  <c:v>43</c:v>
                </c:pt>
                <c:pt idx="2">
                  <c:v>65</c:v>
                </c:pt>
              </c:numCache>
            </c:numRef>
          </c:val>
          <c:extLst>
            <c:ext xmlns:c16="http://schemas.microsoft.com/office/drawing/2014/chart" uri="{C3380CC4-5D6E-409C-BE32-E72D297353CC}">
              <c16:uniqueId val="{00000001-6CAD-4364-BA06-7296E8493C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519</c:v>
                </c:pt>
                <c:pt idx="1">
                  <c:v>599</c:v>
                </c:pt>
                <c:pt idx="2">
                  <c:v>598</c:v>
                </c:pt>
              </c:numCache>
            </c:numRef>
          </c:val>
          <c:extLst>
            <c:ext xmlns:c16="http://schemas.microsoft.com/office/drawing/2014/chart" uri="{C3380CC4-5D6E-409C-BE32-E72D297353CC}">
              <c16:uniqueId val="{00000002-6CAD-4364-BA06-7296E8493C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実質公債費比率の分子については、元利償還金が減少したことなどにより、</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百万円の減とな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。今後は大型の普通建設事業が予定されているため増加する見通しとなっているが、事業の実施にあたっては、補助金等特定財源の確保や基金の活用等により、実質公債費比率の適正化に努めていく。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現在発行の起債については、償還を元利均等もしくは元金均等方式によっているため、満期一括償還の財源として積み立てたもの</a:t>
          </a:r>
          <a:r>
            <a:rPr kumimoji="1" lang="ja-JP" altLang="en-US" sz="1100">
              <a:solidFill>
                <a:schemeClr val="dk1"/>
              </a:solidFill>
              <a:effectLst/>
              <a:latin typeface="+mn-lt"/>
              <a:ea typeface="+mn-ea"/>
              <a:cs typeface="+mn-cs"/>
            </a:rPr>
            <a:t>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将来負担比率の分子について、将来負担額において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一般会計等に係る地方債の現在高が</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184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するなど、全体的に減少した</a:t>
          </a:r>
          <a:r>
            <a:rPr kumimoji="1" lang="ja-JP" altLang="ja-JP" sz="1100">
              <a:solidFill>
                <a:schemeClr val="dk1"/>
              </a:solidFill>
              <a:effectLst/>
              <a:latin typeface="+mn-lt"/>
              <a:ea typeface="+mn-ea"/>
              <a:cs typeface="+mn-cs"/>
            </a:rPr>
            <a:t>。充当可能財源等においては、基準財政需要額算入見込額等は減少</a:t>
          </a:r>
          <a:r>
            <a:rPr kumimoji="1" lang="ja-JP" altLang="en-US" sz="1100">
              <a:solidFill>
                <a:schemeClr val="dk1"/>
              </a:solidFill>
              <a:effectLst/>
              <a:latin typeface="+mn-lt"/>
              <a:ea typeface="+mn-ea"/>
              <a:cs typeface="+mn-cs"/>
            </a:rPr>
            <a:t>した一方で充当</a:t>
          </a:r>
          <a:r>
            <a:rPr kumimoji="1" lang="ja-JP" altLang="ja-JP" sz="1100">
              <a:solidFill>
                <a:schemeClr val="dk1"/>
              </a:solidFill>
              <a:effectLst/>
              <a:latin typeface="+mn-lt"/>
              <a:ea typeface="+mn-ea"/>
              <a:cs typeface="+mn-cs"/>
            </a:rPr>
            <a:t>可能基金は増加し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との差額（</a:t>
          </a: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）が負（マイナス）となったことにより、将来負担比率は「－」（なし）となった。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栃木県益子町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基金全体の残高は前年度比</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2,238</a:t>
          </a:r>
          <a:r>
            <a:rPr kumimoji="1" lang="ja-JP" altLang="ja-JP" sz="1100">
              <a:solidFill>
                <a:schemeClr val="dk1"/>
              </a:solidFill>
              <a:effectLst/>
              <a:latin typeface="+mn-lt"/>
              <a:ea typeface="+mn-ea"/>
              <a:cs typeface="+mn-cs"/>
            </a:rPr>
            <a:t>百万円で、財政調整基金は取り崩し等により</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万円減少し、</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債基金は</a:t>
          </a:r>
          <a:r>
            <a:rPr kumimoji="1" lang="ja-JP" altLang="en-US" sz="1100">
              <a:solidFill>
                <a:schemeClr val="dk1"/>
              </a:solidFill>
              <a:effectLst/>
              <a:latin typeface="+mn-lt"/>
              <a:ea typeface="+mn-ea"/>
              <a:cs typeface="+mn-cs"/>
            </a:rPr>
            <a:t>積立等により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、公共施設整備基金は</a:t>
          </a:r>
          <a:r>
            <a:rPr kumimoji="1" lang="ja-JP" altLang="en-US" sz="1100">
              <a:solidFill>
                <a:schemeClr val="dk1"/>
              </a:solidFill>
              <a:effectLst/>
              <a:latin typeface="+mn-lt"/>
              <a:ea typeface="+mn-ea"/>
              <a:cs typeface="+mn-cs"/>
            </a:rPr>
            <a:t>取り崩し等により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財政調整基金は、</a:t>
          </a:r>
          <a:r>
            <a:rPr kumimoji="1" lang="ja-JP" altLang="ja-JP" sz="1100">
              <a:solidFill>
                <a:schemeClr val="dk1"/>
              </a:solidFill>
              <a:effectLst/>
              <a:latin typeface="+mn-lt"/>
              <a:ea typeface="+mn-ea"/>
              <a:cs typeface="+mn-cs"/>
            </a:rPr>
            <a:t>引き続き前年度決算剰余金の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以上の積み立てを行うと共に、徹底した経費の削減等により取崩し額の抑制を図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。なお、今後</a:t>
          </a:r>
          <a:r>
            <a:rPr kumimoji="1" lang="ja-JP" altLang="en-US" sz="1100">
              <a:solidFill>
                <a:schemeClr val="dk1"/>
              </a:solidFill>
              <a:effectLst/>
              <a:latin typeface="+mn-lt"/>
              <a:ea typeface="+mn-ea"/>
              <a:cs typeface="+mn-cs"/>
            </a:rPr>
            <a:t>予定している</a:t>
          </a:r>
          <a:r>
            <a:rPr kumimoji="1" lang="ja-JP" altLang="ja-JP" sz="1100">
              <a:solidFill>
                <a:schemeClr val="dk1"/>
              </a:solidFill>
              <a:effectLst/>
              <a:latin typeface="+mn-lt"/>
              <a:ea typeface="+mn-ea"/>
              <a:cs typeface="+mn-cs"/>
            </a:rPr>
            <a:t>大型</a:t>
          </a:r>
          <a:r>
            <a:rPr kumimoji="1" lang="ja-JP" altLang="en-US" sz="1100">
              <a:solidFill>
                <a:schemeClr val="dk1"/>
              </a:solidFill>
              <a:effectLst/>
              <a:latin typeface="+mn-lt"/>
              <a:ea typeface="+mn-ea"/>
              <a:cs typeface="+mn-cs"/>
            </a:rPr>
            <a:t>普通建設</a:t>
          </a:r>
          <a:r>
            <a:rPr kumimoji="1" lang="ja-JP" altLang="ja-JP" sz="1100">
              <a:solidFill>
                <a:schemeClr val="dk1"/>
              </a:solidFill>
              <a:effectLst/>
              <a:latin typeface="+mn-lt"/>
              <a:ea typeface="+mn-ea"/>
              <a:cs typeface="+mn-cs"/>
            </a:rPr>
            <a:t>事業の実施の際には、公共施設整備基金等の活用を予定し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年度に積み立てた減債基金は、財源である普通交付税（臨時財政対策債償還基金費）の交付目的に従い、令和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年度にそれぞれ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ずつを取り崩し、臨時財政対策債の元利償還金に充当する予定となってい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地域福祉基金：高齢者の保健福祉の増進等地域福祉の向上に資する事業の財源に充てることを目的とする。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ふるさとづくり基金：地域福祉の向上や次世代に引き継ぐべき地域資源の保全、活用等を図るために寄付金を募り、住民参加による個性あふれるふるさとづくりに資することを目的とする。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学校整備基金：町立小中学校の校舎、プール及び体育館の新築、増築並びに改築費に充てることを目的とする。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教育振興基金：益子町の教育の振興を図ることを目的とする。</a:t>
          </a:r>
          <a:br>
            <a:rPr kumimoji="1" lang="ja-JP"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森林環境整備促進基金：益子町における間伐や人材育成、担い手の確保、木材利用の促進や普及啓発等の森林整備及びその促進に必要な事業に要する経費に充てることを目的とする。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公共施設整備基金：益子町における公共施設の新築、増改築、設備整備及び除却等に充てることを目的とする。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公共施設整備基金は、益子町庁舎空調等整備事業費（</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執行分）に充当するため</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百万円を取り崩したことなどにより、</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百万円の減となった</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ふるさとづくり基金は、令和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年（暦年）と令和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年（暦年）のふるさとづくり寄附金の寄附額の差額等により、</a:t>
          </a:r>
          <a:r>
            <a:rPr kumimoji="1" lang="en-US" altLang="ja-JP" sz="1100">
              <a:solidFill>
                <a:sysClr val="windowText" lastClr="000000"/>
              </a:solidFill>
              <a:effectLst/>
              <a:latin typeface="+mn-lt"/>
              <a:ea typeface="+mn-ea"/>
              <a:cs typeface="+mn-cs"/>
            </a:rPr>
            <a:t>24</a:t>
          </a:r>
          <a:r>
            <a:rPr kumimoji="1" lang="ja-JP" altLang="en-US" sz="1100">
              <a:solidFill>
                <a:sysClr val="windowText" lastClr="000000"/>
              </a:solidFill>
              <a:effectLst/>
              <a:latin typeface="+mn-lt"/>
              <a:ea typeface="+mn-ea"/>
              <a:cs typeface="+mn-cs"/>
            </a:rPr>
            <a:t>百万円の増となった。</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必要に応じて既存もしくは新たな特定目的基金に積み立てを行い、基金の使途の明確化と将来的な財源の確保を図ってい</a:t>
          </a:r>
          <a:r>
            <a:rPr kumimoji="1" lang="ja-JP" altLang="en-US" sz="1100">
              <a:solidFill>
                <a:sysClr val="windowText" lastClr="000000"/>
              </a:solidFill>
              <a:effectLst/>
              <a:latin typeface="+mn-lt"/>
              <a:ea typeface="+mn-ea"/>
              <a:cs typeface="+mn-cs"/>
            </a:rPr>
            <a:t>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益子町庁舎空調等整備</a:t>
          </a:r>
          <a:r>
            <a:rPr kumimoji="1" lang="ja-JP" altLang="ja-JP" sz="1100">
              <a:solidFill>
                <a:schemeClr val="dk1"/>
              </a:solidFill>
              <a:effectLst/>
              <a:latin typeface="+mn-lt"/>
              <a:ea typeface="+mn-ea"/>
              <a:cs typeface="+mn-cs"/>
            </a:rPr>
            <a:t>事業費や</a:t>
          </a:r>
          <a:r>
            <a:rPr kumimoji="1" lang="ja-JP" altLang="en-US" sz="1100">
              <a:solidFill>
                <a:schemeClr val="dk1"/>
              </a:solidFill>
              <a:effectLst/>
              <a:latin typeface="+mn-lt"/>
              <a:ea typeface="+mn-ea"/>
              <a:cs typeface="+mn-cs"/>
            </a:rPr>
            <a:t>小中学校体育館空調設備整備事業費</a:t>
          </a:r>
          <a:r>
            <a:rPr kumimoji="1" lang="ja-JP" altLang="ja-JP" sz="1100">
              <a:solidFill>
                <a:schemeClr val="dk1"/>
              </a:solidFill>
              <a:effectLst/>
              <a:latin typeface="+mn-lt"/>
              <a:ea typeface="+mn-ea"/>
              <a:cs typeface="+mn-cs"/>
            </a:rPr>
            <a:t>等の一時的な財政需要の増加に伴い</a:t>
          </a:r>
          <a:r>
            <a:rPr kumimoji="1" lang="en-US" altLang="ja-JP" sz="1100">
              <a:solidFill>
                <a:schemeClr val="dk1"/>
              </a:solidFill>
              <a:effectLst/>
              <a:latin typeface="+mn-lt"/>
              <a:ea typeface="+mn-ea"/>
              <a:cs typeface="+mn-cs"/>
            </a:rPr>
            <a:t>150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万円を取り崩したが、決算剰余金のうち</a:t>
          </a:r>
          <a:r>
            <a:rPr kumimoji="1" lang="en-US" altLang="ja-JP" sz="1100">
              <a:solidFill>
                <a:schemeClr val="dk1"/>
              </a:solidFill>
              <a:effectLst/>
              <a:latin typeface="+mn-lt"/>
              <a:ea typeface="+mn-ea"/>
              <a:cs typeface="+mn-cs"/>
            </a:rPr>
            <a:t>120</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万円を積み立てたこと等により、</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引き続き前年度決算剰余金の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以上の積み立てを行うと共に、徹底した経費の削減等により取崩し額の抑制を図ってい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年度の普通交付税において臨時財政対策債償還基金費として</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百万円が交付されたため、基金利子と併せて積立を行った</a:t>
          </a:r>
          <a:r>
            <a:rPr kumimoji="1" lang="ja-JP" altLang="en-US" sz="1100">
              <a:solidFill>
                <a:sysClr val="windowText" lastClr="000000"/>
              </a:solidFill>
              <a:effectLst/>
              <a:latin typeface="+mn-lt"/>
              <a:ea typeface="+mn-ea"/>
              <a:cs typeface="+mn-cs"/>
            </a:rPr>
            <a:t>ほか、令和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年度に同様に交付され積立を行った金額の</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分の</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百万円を取り崩し臨時財政対策債の償還費に充当した</a:t>
          </a:r>
          <a:r>
            <a:rPr kumimoji="1" lang="ja-JP" altLang="ja-JP" sz="1100">
              <a:solidFill>
                <a:sysClr val="windowText" lastClr="000000"/>
              </a:solidFill>
              <a:effectLst/>
              <a:latin typeface="+mn-lt"/>
              <a:ea typeface="+mn-ea"/>
              <a:cs typeface="+mn-cs"/>
            </a:rPr>
            <a:t>ことにより、</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百万円の増となってい</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年度に積み立てた減債基金は、財源である普通交付税（臨時財政対策債償還基金費）の交付目的に従い、令和</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年度にそれぞれ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分の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ずつを取り崩し、臨時財政対策債の元利償還金に充当する予定となってい</a:t>
          </a:r>
          <a:r>
            <a:rPr kumimoji="1" lang="ja-JP" altLang="en-US" sz="1100">
              <a:solidFill>
                <a:sysClr val="windowText" lastClr="000000"/>
              </a:solidFill>
              <a:effectLst/>
              <a:latin typeface="+mn-lt"/>
              <a:ea typeface="+mn-ea"/>
              <a:cs typeface="+mn-cs"/>
            </a:rPr>
            <a:t>る。</a:t>
          </a:r>
          <a:endParaRPr lang="ja-JP" altLang="ja-JP" sz="1400">
            <a:solidFill>
              <a:sysClr val="windowText" lastClr="000000"/>
            </a:solidFill>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21,360
21,027
89.40
9,605,206
9,112,518
369,181
5,521,945
4,793,325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当町の財政力指数は令和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年度と概ね同値であり、類似団体の平均値との比較で</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同値の△</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産業構造の相違等により類似団体と比較すると例年低くなっているが、</a:t>
          </a:r>
          <a:r>
            <a:rPr kumimoji="1" lang="ja-JP" altLang="ja-JP" sz="1100">
              <a:solidFill>
                <a:sysClr val="windowText" lastClr="000000"/>
              </a:solidFill>
              <a:effectLst/>
              <a:latin typeface="+mn-lt"/>
              <a:ea typeface="+mn-ea"/>
              <a:cs typeface="+mn-cs"/>
            </a:rPr>
            <a:t>総合振興計画</a:t>
          </a:r>
          <a:r>
            <a:rPr kumimoji="1" lang="ja-JP" altLang="en-US" sz="1100">
              <a:solidFill>
                <a:sysClr val="windowText" lastClr="000000"/>
              </a:solidFill>
              <a:effectLst/>
              <a:latin typeface="+mn-lt"/>
              <a:ea typeface="+mn-ea"/>
              <a:cs typeface="+mn-cs"/>
            </a:rPr>
            <a:t>に基づき、</a:t>
          </a:r>
          <a:r>
            <a:rPr kumimoji="1" lang="ja-JP" altLang="ja-JP" sz="1100">
              <a:solidFill>
                <a:sysClr val="windowText" lastClr="000000"/>
              </a:solidFill>
              <a:effectLst/>
              <a:latin typeface="+mn-lt"/>
              <a:ea typeface="+mn-ea"/>
              <a:cs typeface="+mn-cs"/>
            </a:rPr>
            <a:t>町内総生産や町民所得の向上による税収増に向けた取組など、財政力指数の向上に努め</a:t>
          </a:r>
          <a:r>
            <a:rPr kumimoji="1" lang="ja-JP" altLang="en-US" sz="1100">
              <a:solidFill>
                <a:sysClr val="windowText" lastClr="000000"/>
              </a:solidFill>
              <a:effectLst/>
              <a:latin typeface="+mn-lt"/>
              <a:ea typeface="+mn-ea"/>
              <a:cs typeface="+mn-cs"/>
            </a:rPr>
            <a:t>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81845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当町の経常収支比率は、</a:t>
          </a:r>
          <a:r>
            <a:rPr kumimoji="1" lang="ja-JP" altLang="en-US" sz="1100">
              <a:solidFill>
                <a:schemeClr val="dk1"/>
              </a:solidFill>
              <a:effectLst/>
              <a:latin typeface="+mn-lt"/>
              <a:ea typeface="+mn-ea"/>
              <a:cs typeface="+mn-cs"/>
            </a:rPr>
            <a:t>分子（経常一般財源支出）はおおむね横ばいだったが、分母（経常一般財源）において普通交付税が増額となったことなど</a:t>
          </a:r>
          <a:r>
            <a:rPr kumimoji="1" lang="ja-JP" altLang="ja-JP" sz="1100">
              <a:solidFill>
                <a:schemeClr val="dk1"/>
              </a:solidFill>
              <a:effectLst/>
              <a:latin typeface="+mn-lt"/>
              <a:ea typeface="+mn-ea"/>
              <a:cs typeface="+mn-cs"/>
            </a:rPr>
            <a:t>により、対前年比</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減（改善）</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86.6</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直近では改善が見られたものの、</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、社会保障費の増加や物価・人件費・エネルギー価格等のさらなる高騰による経常経費の増加</a:t>
          </a:r>
          <a:r>
            <a:rPr kumimoji="1" lang="ja-JP" altLang="ja-JP" sz="1100">
              <a:solidFill>
                <a:schemeClr val="dk1"/>
              </a:solidFill>
              <a:effectLst/>
              <a:latin typeface="+mn-lt"/>
              <a:ea typeface="+mn-ea"/>
              <a:cs typeface="+mn-cs"/>
            </a:rPr>
            <a:t>が見込まれるため、引き続き事務事業の整理・合理化や行財政改革による事務的経費の削減に努め</a:t>
          </a:r>
          <a:r>
            <a:rPr kumimoji="1" lang="ja-JP" altLang="en-US" sz="1100">
              <a:solidFill>
                <a:schemeClr val="dk1"/>
              </a:solidFill>
              <a:effectLst/>
              <a:latin typeface="+mn-lt"/>
              <a:ea typeface="+mn-ea"/>
              <a:cs typeface="+mn-cs"/>
            </a:rPr>
            <a:t>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62</xdr:row>
      <xdr:rowOff>124883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826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40429</xdr:rowOff>
    </xdr:from>
    <xdr:to>
      <xdr:col>19</xdr:col>
      <xdr:colOff>133350</xdr:colOff>
      <xdr:row>62</xdr:row>
      <xdr:rowOff>124883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70329"/>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62</xdr:row>
      <xdr:rowOff>40429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0598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62</xdr:row>
      <xdr:rowOff>68580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0598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165540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161079</xdr:rowOff>
    </xdr:from>
    <xdr:to>
      <xdr:col>15</xdr:col>
      <xdr:colOff>133350</xdr:colOff>
      <xdr:row>62</xdr:row>
      <xdr:rowOff>91229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101406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物件費等の状況は、</a:t>
          </a:r>
          <a:r>
            <a:rPr kumimoji="1" lang="ja-JP" altLang="en-US" sz="1100">
              <a:solidFill>
                <a:schemeClr val="dk1"/>
              </a:solidFill>
              <a:effectLst/>
              <a:latin typeface="+mn-lt"/>
              <a:ea typeface="+mn-ea"/>
              <a:cs typeface="+mn-cs"/>
            </a:rPr>
            <a:t>物件費は減少したが、</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（事業費支弁人件費を含み退職金を除く）及び維持補修費が増加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ため、人口一人当たり換算では令和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761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類似団体の平均と比較すると</a:t>
          </a:r>
          <a:r>
            <a:rPr kumimoji="1" lang="en-US" altLang="ja-JP" sz="1100">
              <a:solidFill>
                <a:schemeClr val="dk1"/>
              </a:solidFill>
              <a:effectLst/>
              <a:latin typeface="+mn-lt"/>
              <a:ea typeface="+mn-ea"/>
              <a:cs typeface="+mn-cs"/>
            </a:rPr>
            <a:t>38,335</a:t>
          </a:r>
          <a:r>
            <a:rPr kumimoji="1" lang="ja-JP" altLang="ja-JP" sz="1100">
              <a:solidFill>
                <a:schemeClr val="dk1"/>
              </a:solidFill>
              <a:effectLst/>
              <a:latin typeface="+mn-lt"/>
              <a:ea typeface="+mn-ea"/>
              <a:cs typeface="+mn-cs"/>
            </a:rPr>
            <a:t>円低く、同団体内第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位の低さとなってい</a:t>
          </a:r>
          <a:r>
            <a:rPr kumimoji="1" lang="ja-JP" altLang="en-US" sz="1100">
              <a:solidFill>
                <a:schemeClr val="dk1"/>
              </a:solidFill>
              <a:effectLst/>
              <a:latin typeface="+mn-lt"/>
              <a:ea typeface="+mn-ea"/>
              <a:cs typeface="+mn-cs"/>
            </a:rPr>
            <a:t>る（前年度は第</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位）</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今後も事務事業の整理・合理化を進めるとともに、職員の定員管理</a:t>
          </a:r>
          <a:r>
            <a:rPr kumimoji="1" lang="ja-JP" altLang="en-US" sz="1100">
              <a:solidFill>
                <a:schemeClr val="dk1"/>
              </a:solidFill>
              <a:effectLst/>
              <a:latin typeface="+mn-lt"/>
              <a:ea typeface="+mn-ea"/>
              <a:cs typeface="+mn-cs"/>
            </a:rPr>
            <a:t>の適正化等</a:t>
          </a:r>
          <a:r>
            <a:rPr kumimoji="1" lang="ja-JP" altLang="ja-JP" sz="1100">
              <a:solidFill>
                <a:schemeClr val="dk1"/>
              </a:solidFill>
              <a:effectLst/>
              <a:latin typeface="+mn-lt"/>
              <a:ea typeface="+mn-ea"/>
              <a:cs typeface="+mn-cs"/>
            </a:rPr>
            <a:t>による人件費の抑制や物件費等の削減に努めてい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64455</xdr:rowOff>
    </xdr:from>
    <xdr:to>
      <xdr:col>23</xdr:col>
      <xdr:colOff>133350</xdr:colOff>
      <xdr:row>82</xdr:row>
      <xdr:rowOff>71800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3355"/>
          <a:ext cx="8382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60227</xdr:rowOff>
    </xdr:from>
    <xdr:to>
      <xdr:col>19</xdr:col>
      <xdr:colOff>133350</xdr:colOff>
      <xdr:row>82</xdr:row>
      <xdr:rowOff>64455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9127"/>
          <a:ext cx="8890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22827</xdr:rowOff>
    </xdr:from>
    <xdr:to>
      <xdr:col>15</xdr:col>
      <xdr:colOff>82550</xdr:colOff>
      <xdr:row>82</xdr:row>
      <xdr:rowOff>60227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1727"/>
          <a:ext cx="889000" cy="3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110728</xdr:rowOff>
    </xdr:from>
    <xdr:to>
      <xdr:col>11</xdr:col>
      <xdr:colOff>31750</xdr:colOff>
      <xdr:row>82</xdr:row>
      <xdr:rowOff>22827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8178"/>
          <a:ext cx="889000" cy="8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21000</xdr:rowOff>
    </xdr:from>
    <xdr:to>
      <xdr:col>23</xdr:col>
      <xdr:colOff>184150</xdr:colOff>
      <xdr:row>82</xdr:row>
      <xdr:rowOff>122600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37527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13655</xdr:rowOff>
    </xdr:from>
    <xdr:to>
      <xdr:col>19</xdr:col>
      <xdr:colOff>184150</xdr:colOff>
      <xdr:row>82</xdr:row>
      <xdr:rowOff>115255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125432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9427</xdr:rowOff>
    </xdr:from>
    <xdr:to>
      <xdr:col>15</xdr:col>
      <xdr:colOff>133350</xdr:colOff>
      <xdr:row>82</xdr:row>
      <xdr:rowOff>111027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121204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143477</xdr:rowOff>
    </xdr:from>
    <xdr:to>
      <xdr:col>11</xdr:col>
      <xdr:colOff>82550</xdr:colOff>
      <xdr:row>82</xdr:row>
      <xdr:rowOff>73627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83804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9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59928</xdr:rowOff>
    </xdr:from>
    <xdr:to>
      <xdr:col>7</xdr:col>
      <xdr:colOff>31750</xdr:colOff>
      <xdr:row>81</xdr:row>
      <xdr:rowOff>161528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当</a:t>
          </a:r>
          <a:r>
            <a:rPr kumimoji="1" lang="ja-JP" altLang="ja-JP" sz="1100">
              <a:solidFill>
                <a:schemeClr val="dk1"/>
              </a:solidFill>
              <a:effectLst/>
              <a:latin typeface="+mn-lt"/>
              <a:ea typeface="+mn-ea"/>
              <a:cs typeface="+mn-cs"/>
            </a:rPr>
            <a:t>町の給与水準は令和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類似団体の平均よりも</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ポイント下回ってい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引き続き職務給の原則の遵守に努めていく</a:t>
          </a:r>
          <a:r>
            <a:rPr kumimoji="1" lang="ja-JP" altLang="en-US" sz="1100">
              <a:solidFill>
                <a:schemeClr val="dk1"/>
              </a:solidFill>
              <a:effectLst/>
              <a:latin typeface="+mn-lt"/>
              <a:ea typeface="+mn-ea"/>
              <a:cs typeface="+mn-cs"/>
            </a:rPr>
            <a:t>一方で、地方公務の担い手不足が懸念される状況になりつつあるため、</a:t>
          </a:r>
          <a:r>
            <a:rPr kumimoji="1" lang="ja-JP" altLang="ja-JP" sz="1100">
              <a:solidFill>
                <a:schemeClr val="dk1"/>
              </a:solidFill>
              <a:effectLst/>
              <a:latin typeface="+mn-lt"/>
              <a:ea typeface="+mn-ea"/>
              <a:cs typeface="+mn-cs"/>
            </a:rPr>
            <a:t>人材の確保に向け、給与水準の適正化に努めて</a:t>
          </a:r>
          <a:r>
            <a:rPr kumimoji="1" lang="ja-JP" altLang="en-US" sz="1100">
              <a:solidFill>
                <a:schemeClr val="dk1"/>
              </a:solidFill>
              <a:effectLst/>
              <a:latin typeface="+mn-lt"/>
              <a:ea typeface="+mn-ea"/>
              <a:cs typeface="+mn-cs"/>
            </a:rPr>
            <a:t>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152400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64784"/>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446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44675"/>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055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当町の定員管理の状況は、対前年比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人とわずかに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したが、類似団体平均を</a:t>
          </a:r>
          <a:r>
            <a:rPr kumimoji="1" lang="en-US" altLang="ja-JP" sz="1100">
              <a:solidFill>
                <a:schemeClr val="dk1"/>
              </a:solidFill>
              <a:effectLst/>
              <a:latin typeface="+mn-lt"/>
              <a:ea typeface="+mn-ea"/>
              <a:cs typeface="+mn-cs"/>
            </a:rPr>
            <a:t>1.73</a:t>
          </a:r>
          <a:r>
            <a:rPr kumimoji="1" lang="ja-JP" altLang="ja-JP" sz="1100">
              <a:solidFill>
                <a:schemeClr val="dk1"/>
              </a:solidFill>
              <a:effectLst/>
              <a:latin typeface="+mn-lt"/>
              <a:ea typeface="+mn-ea"/>
              <a:cs typeface="+mn-cs"/>
            </a:rPr>
            <a:t>人下回る</a:t>
          </a:r>
          <a:r>
            <a:rPr kumimoji="1" lang="en-US" altLang="ja-JP" sz="1100">
              <a:solidFill>
                <a:schemeClr val="dk1"/>
              </a:solidFill>
              <a:effectLst/>
              <a:latin typeface="+mn-lt"/>
              <a:ea typeface="+mn-ea"/>
              <a:cs typeface="+mn-cs"/>
            </a:rPr>
            <a:t>6.18</a:t>
          </a:r>
          <a:r>
            <a:rPr kumimoji="1" lang="ja-JP" altLang="ja-JP" sz="1100">
              <a:solidFill>
                <a:schemeClr val="dk1"/>
              </a:solidFill>
              <a:effectLst/>
              <a:latin typeface="+mn-lt"/>
              <a:ea typeface="+mn-ea"/>
              <a:cs typeface="+mn-cs"/>
            </a:rPr>
            <a:t>人となり、</a:t>
          </a:r>
          <a:r>
            <a:rPr kumimoji="1" lang="ja-JP" altLang="en-US" sz="1100">
              <a:solidFill>
                <a:schemeClr val="dk1"/>
              </a:solidFill>
              <a:effectLst/>
              <a:latin typeface="+mn-lt"/>
              <a:ea typeface="+mn-ea"/>
              <a:cs typeface="+mn-cs"/>
            </a:rPr>
            <a:t>前年度の</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番目からさらに順位を上げ、</a:t>
          </a:r>
          <a:r>
            <a:rPr kumimoji="1" lang="ja-JP" altLang="ja-JP" sz="1100">
              <a:solidFill>
                <a:schemeClr val="dk1"/>
              </a:solidFill>
              <a:effectLst/>
              <a:latin typeface="+mn-lt"/>
              <a:ea typeface="+mn-ea"/>
              <a:cs typeface="+mn-cs"/>
            </a:rPr>
            <a:t>類似団体で</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番目に少ない職員数となって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の推進や</a:t>
          </a:r>
          <a:r>
            <a:rPr kumimoji="1" lang="ja-JP" altLang="ja-JP" sz="1100">
              <a:solidFill>
                <a:schemeClr val="dk1"/>
              </a:solidFill>
              <a:effectLst/>
              <a:latin typeface="+mn-lt"/>
              <a:ea typeface="+mn-ea"/>
              <a:cs typeface="+mn-cs"/>
            </a:rPr>
            <a:t>事務事業の合理化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民間委託の推進等により、定員管理の適正化に努めてい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21953</xdr:rowOff>
    </xdr:from>
    <xdr:to>
      <xdr:col>81</xdr:col>
      <xdr:colOff>44450</xdr:colOff>
      <xdr:row>60</xdr:row>
      <xdr:rowOff>73660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0895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59872</xdr:rowOff>
    </xdr:from>
    <xdr:to>
      <xdr:col>77</xdr:col>
      <xdr:colOff>44450</xdr:colOff>
      <xdr:row>60</xdr:row>
      <xdr:rowOff>73660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4687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4717</xdr:rowOff>
    </xdr:from>
    <xdr:to>
      <xdr:col>72</xdr:col>
      <xdr:colOff>203200</xdr:colOff>
      <xdr:row>60</xdr:row>
      <xdr:rowOff>59872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171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160655</xdr:rowOff>
    </xdr:from>
    <xdr:to>
      <xdr:col>68</xdr:col>
      <xdr:colOff>152400</xdr:colOff>
      <xdr:row>60</xdr:row>
      <xdr:rowOff>4717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6205"/>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159130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9072</xdr:rowOff>
    </xdr:from>
    <xdr:to>
      <xdr:col>73</xdr:col>
      <xdr:colOff>44450</xdr:colOff>
      <xdr:row>60</xdr:row>
      <xdr:rowOff>110672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120849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125367</xdr:rowOff>
    </xdr:from>
    <xdr:to>
      <xdr:col>68</xdr:col>
      <xdr:colOff>203200</xdr:colOff>
      <xdr:row>60</xdr:row>
      <xdr:rowOff>55517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65694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当町の実質公債費比率は、</a:t>
          </a:r>
          <a:r>
            <a:rPr kumimoji="1" lang="ja-JP" altLang="en-US" sz="1100">
              <a:solidFill>
                <a:schemeClr val="dk1"/>
              </a:solidFill>
              <a:effectLst/>
              <a:latin typeface="+mn-lt"/>
              <a:ea typeface="+mn-ea"/>
              <a:cs typeface="+mn-cs"/>
            </a:rPr>
            <a:t>近年は概ね</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％前後で推移しており、類似団体と比較しても概ね同程度となっている。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a:t>
          </a:r>
          <a:r>
            <a:rPr kumimoji="1" lang="ja-JP" altLang="ja-JP" sz="1100">
              <a:solidFill>
                <a:schemeClr val="dk1"/>
              </a:solidFill>
              <a:effectLst/>
              <a:latin typeface="+mn-lt"/>
              <a:ea typeface="+mn-ea"/>
              <a:cs typeface="+mn-cs"/>
            </a:rPr>
            <a:t>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大型</a:t>
          </a:r>
          <a:r>
            <a:rPr kumimoji="1" lang="ja-JP" altLang="en-US" sz="1100">
              <a:solidFill>
                <a:schemeClr val="dk1"/>
              </a:solidFill>
              <a:effectLst/>
              <a:latin typeface="+mn-lt"/>
              <a:ea typeface="+mn-ea"/>
              <a:cs typeface="+mn-cs"/>
            </a:rPr>
            <a:t>の普通建設</a:t>
          </a:r>
          <a:r>
            <a:rPr kumimoji="1" lang="ja-JP" altLang="ja-JP" sz="1100">
              <a:solidFill>
                <a:schemeClr val="dk1"/>
              </a:solidFill>
              <a:effectLst/>
              <a:latin typeface="+mn-lt"/>
              <a:ea typeface="+mn-ea"/>
              <a:cs typeface="+mn-cs"/>
            </a:rPr>
            <a:t>事業が予定されているため</a:t>
          </a:r>
          <a:r>
            <a:rPr kumimoji="1" lang="ja-JP" altLang="en-US" sz="1100">
              <a:solidFill>
                <a:schemeClr val="dk1"/>
              </a:solidFill>
              <a:effectLst/>
              <a:latin typeface="+mn-lt"/>
              <a:ea typeface="+mn-ea"/>
              <a:cs typeface="+mn-cs"/>
            </a:rPr>
            <a:t>増加する見通しとなっているが、事業の実施にあたっては、補助金等特定財源の確保や基金の活用等により、実質公債費比率の適正化に努めていく。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88392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174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88392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367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78740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0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49784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884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152163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123969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8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66057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当町の将来負担比率は</a:t>
          </a:r>
          <a:r>
            <a:rPr kumimoji="1" lang="ja-JP" altLang="en-US" sz="1100">
              <a:solidFill>
                <a:schemeClr val="dk1"/>
              </a:solidFill>
              <a:effectLst/>
              <a:latin typeface="+mn-lt"/>
              <a:ea typeface="+mn-ea"/>
              <a:cs typeface="+mn-cs"/>
            </a:rPr>
            <a:t>、地方債現在高の減少により</a:t>
          </a:r>
          <a:r>
            <a:rPr kumimoji="1" lang="ja-JP" altLang="ja-JP" sz="1100">
              <a:solidFill>
                <a:schemeClr val="dk1"/>
              </a:solidFill>
              <a:effectLst/>
              <a:latin typeface="+mn-lt"/>
              <a:ea typeface="+mn-ea"/>
              <a:cs typeface="+mn-cs"/>
            </a:rPr>
            <a:t>年々減少傾向にあり、令和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年度は対前年比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ポイント減の</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となり、類似団体の平均値である</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と同値と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は大型の</a:t>
          </a:r>
          <a:r>
            <a:rPr kumimoji="1" lang="ja-JP" altLang="ja-JP" sz="1100">
              <a:solidFill>
                <a:schemeClr val="dk1"/>
              </a:solidFill>
              <a:effectLst/>
              <a:latin typeface="+mn-lt"/>
              <a:ea typeface="+mn-ea"/>
              <a:cs typeface="+mn-cs"/>
            </a:rPr>
            <a:t>普通建設事業</a:t>
          </a:r>
          <a:r>
            <a:rPr kumimoji="1" lang="ja-JP" altLang="en-US" sz="1100">
              <a:solidFill>
                <a:schemeClr val="dk1"/>
              </a:solidFill>
              <a:effectLst/>
              <a:latin typeface="+mn-lt"/>
              <a:ea typeface="+mn-ea"/>
              <a:cs typeface="+mn-cs"/>
            </a:rPr>
            <a:t>が予定されているため増加する見通しとなっているが、事業</a:t>
          </a:r>
          <a:r>
            <a:rPr kumimoji="1" lang="ja-JP" altLang="ja-JP" sz="1100">
              <a:solidFill>
                <a:schemeClr val="dk1"/>
              </a:solidFill>
              <a:effectLst/>
              <a:latin typeface="+mn-lt"/>
              <a:ea typeface="+mn-ea"/>
              <a:cs typeface="+mn-cs"/>
            </a:rPr>
            <a:t>の実施にあたっては、補助金等特定財源の確保や基金</a:t>
          </a:r>
          <a:r>
            <a:rPr kumimoji="1" lang="ja-JP" altLang="en-US" sz="1100">
              <a:solidFill>
                <a:schemeClr val="dk1"/>
              </a:solidFill>
              <a:effectLst/>
              <a:latin typeface="+mn-lt"/>
              <a:ea typeface="+mn-ea"/>
              <a:cs typeface="+mn-cs"/>
            </a:rPr>
            <a:t>の活用等により</a:t>
          </a:r>
          <a:r>
            <a:rPr kumimoji="1" lang="ja-JP" altLang="ja-JP" sz="1100">
              <a:solidFill>
                <a:schemeClr val="dk1"/>
              </a:solidFill>
              <a:effectLst/>
              <a:latin typeface="+mn-lt"/>
              <a:ea typeface="+mn-ea"/>
              <a:cs typeface="+mn-cs"/>
            </a:rPr>
            <a:t>、将来負担の適正化に努めて</a:t>
          </a:r>
          <a:r>
            <a:rPr kumimoji="1" lang="ja-JP" altLang="en-US" sz="1100">
              <a:solidFill>
                <a:schemeClr val="dk1"/>
              </a:solidFill>
              <a:effectLst/>
              <a:latin typeface="+mn-lt"/>
              <a:ea typeface="+mn-ea"/>
              <a:cs typeface="+mn-cs"/>
            </a:rPr>
            <a:t>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87812</xdr:rowOff>
    </xdr:from>
    <xdr:to>
      <xdr:col>77</xdr:col>
      <xdr:colOff>44450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316662"/>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141817</xdr:rowOff>
    </xdr:from>
    <xdr:to>
      <xdr:col>72</xdr:col>
      <xdr:colOff>203200</xdr:colOff>
      <xdr:row>14</xdr:row>
      <xdr:rowOff>155363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37066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155363</xdr:rowOff>
    </xdr:from>
    <xdr:to>
      <xdr:col>68</xdr:col>
      <xdr:colOff>152400</xdr:colOff>
      <xdr:row>16</xdr:row>
      <xdr:rowOff>16994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55663"/>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37012</xdr:rowOff>
    </xdr:from>
    <xdr:to>
      <xdr:col>77</xdr:col>
      <xdr:colOff>95250</xdr:colOff>
      <xdr:row>13</xdr:row>
      <xdr:rowOff>138612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123389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352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5944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40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104563</xdr:rowOff>
    </xdr:from>
    <xdr:to>
      <xdr:col>68</xdr:col>
      <xdr:colOff>203200</xdr:colOff>
      <xdr:row>15</xdr:row>
      <xdr:rowOff>34713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19490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59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137644</xdr:rowOff>
    </xdr:from>
    <xdr:to>
      <xdr:col>64</xdr:col>
      <xdr:colOff>152400</xdr:colOff>
      <xdr:row>16</xdr:row>
      <xdr:rowOff>67794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52571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9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21,360
21,027
89.40
9,605,206
9,112,518
369,181
5,521,945
4,793,325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人件費に係る経常収支比率は、対前年比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％で類似団体より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ポイント低い割合となってい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。定員管理の状況では、職員数は低い値で推移しており、今後も給与制度及び定員管理の適正化等により人件費の抑制</a:t>
          </a:r>
          <a:r>
            <a:rPr kumimoji="1" lang="ja-JP" altLang="en-US" sz="1100">
              <a:solidFill>
                <a:schemeClr val="dk1"/>
              </a:solidFill>
              <a:effectLst/>
              <a:latin typeface="+mn-lt"/>
              <a:ea typeface="+mn-ea"/>
              <a:cs typeface="+mn-cs"/>
            </a:rPr>
            <a:t>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83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物件費に係る経常収支比率は、対前年比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％であり、類似団体内で</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位となってい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物件費の削減については継続的に取り組んでいるところであり、今後も同水準を保てるよう努めてい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44450</xdr:rowOff>
    </xdr:from>
    <xdr:to>
      <xdr:col>82</xdr:col>
      <xdr:colOff>107950</xdr:colOff>
      <xdr:row>17</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9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17</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9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16</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2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120650</xdr:rowOff>
    </xdr:from>
    <xdr:to>
      <xdr:col>69</xdr:col>
      <xdr:colOff>92075</xdr:colOff>
      <xdr:row>15</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9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165100</xdr:rowOff>
    </xdr:from>
    <xdr:to>
      <xdr:col>78</xdr:col>
      <xdr:colOff>120650</xdr:colOff>
      <xdr:row>17</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7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ja-JP" altLang="en-US" sz="1100">
              <a:solidFill>
                <a:schemeClr val="dk1"/>
              </a:solidFill>
              <a:effectLst/>
              <a:latin typeface="+mn-lt"/>
              <a:ea typeface="+mn-ea"/>
              <a:cs typeface="+mn-cs"/>
            </a:rPr>
            <a:t>対前年比</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9.7</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以降概ね同値で推移しており、類似</a:t>
          </a:r>
          <a:r>
            <a:rPr kumimoji="1" lang="ja-JP" altLang="ja-JP" sz="1100">
              <a:solidFill>
                <a:schemeClr val="dk1"/>
              </a:solidFill>
              <a:effectLst/>
              <a:latin typeface="+mn-lt"/>
              <a:ea typeface="+mn-ea"/>
              <a:cs typeface="+mn-cs"/>
            </a:rPr>
            <a:t>団体内で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番目に高い</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番目に低い）</a:t>
          </a:r>
          <a:r>
            <a:rPr kumimoji="1" lang="ja-JP" altLang="ja-JP" sz="1100">
              <a:solidFill>
                <a:schemeClr val="dk1"/>
              </a:solidFill>
              <a:effectLst/>
              <a:latin typeface="+mn-lt"/>
              <a:ea typeface="+mn-ea"/>
              <a:cs typeface="+mn-cs"/>
            </a:rPr>
            <a:t>割合となってい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。障がい者自立支援や保育所及び認定こども園運営費等の子育て支援関係の経費が主なものとなってい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568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7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098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その他の経費に係る経常収支比率は、対前年比</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％であり、類似団体の平均である</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年度からは公共下水道事業特別会計及び農業集落排水事業特別会計が公営企業会計の下水道事業会計へと移行したことで、繰出金が補助費等に変更となったことによる。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95250</xdr:rowOff>
    </xdr:from>
    <xdr:to>
      <xdr:col>82</xdr:col>
      <xdr:colOff>107950</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182100"/>
          <a:ext cx="8382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22877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2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57</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2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66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44450</xdr:rowOff>
    </xdr:from>
    <xdr:to>
      <xdr:col>82</xdr:col>
      <xdr:colOff>158750</xdr:colOff>
      <xdr:row>53</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補助費等に係る経常収支比率は、対前年比</a:t>
          </a:r>
          <a:r>
            <a:rPr kumimoji="1" lang="en-US" altLang="ja-JP" sz="1000">
              <a:solidFill>
                <a:schemeClr val="dk1"/>
              </a:solidFill>
              <a:effectLst/>
              <a:latin typeface="+mn-lt"/>
              <a:ea typeface="+mn-ea"/>
              <a:cs typeface="+mn-cs"/>
            </a:rPr>
            <a:t>4.1</a:t>
          </a:r>
          <a:r>
            <a:rPr kumimoji="1" lang="ja-JP" altLang="ja-JP" sz="1000">
              <a:solidFill>
                <a:schemeClr val="dk1"/>
              </a:solidFill>
              <a:effectLst/>
              <a:latin typeface="+mn-lt"/>
              <a:ea typeface="+mn-ea"/>
              <a:cs typeface="+mn-cs"/>
            </a:rPr>
            <a:t>ポイント増の</a:t>
          </a:r>
          <a:r>
            <a:rPr kumimoji="1" lang="en-US" altLang="ja-JP" sz="1000">
              <a:solidFill>
                <a:schemeClr val="dk1"/>
              </a:solidFill>
              <a:effectLst/>
              <a:latin typeface="+mn-lt"/>
              <a:ea typeface="+mn-ea"/>
              <a:cs typeface="+mn-cs"/>
            </a:rPr>
            <a:t>21.3</a:t>
          </a:r>
          <a:r>
            <a:rPr kumimoji="1" lang="ja-JP" altLang="ja-JP" sz="1000">
              <a:solidFill>
                <a:schemeClr val="dk1"/>
              </a:solidFill>
              <a:effectLst/>
              <a:latin typeface="+mn-lt"/>
              <a:ea typeface="+mn-ea"/>
              <a:cs typeface="+mn-cs"/>
            </a:rPr>
            <a:t>％であり、類似団体の平均を</a:t>
          </a:r>
          <a:r>
            <a:rPr kumimoji="1" lang="en-US" altLang="ja-JP" sz="1000">
              <a:solidFill>
                <a:schemeClr val="dk1"/>
              </a:solidFill>
              <a:effectLst/>
              <a:latin typeface="+mn-lt"/>
              <a:ea typeface="+mn-ea"/>
              <a:cs typeface="+mn-cs"/>
            </a:rPr>
            <a:t>6.0</a:t>
          </a:r>
          <a:r>
            <a:rPr kumimoji="1" lang="ja-JP" altLang="ja-JP" sz="1000">
              <a:solidFill>
                <a:schemeClr val="dk1"/>
              </a:solidFill>
              <a:effectLst/>
              <a:latin typeface="+mn-lt"/>
              <a:ea typeface="+mn-ea"/>
              <a:cs typeface="+mn-cs"/>
            </a:rPr>
            <a:t>ポイント超えてい</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。これは、当町ではごみ処理、し尿処理、常備消防、水道事業等を一部事務組合</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で行っており、その負担金等によるもの</a:t>
          </a:r>
          <a:r>
            <a:rPr kumimoji="1" lang="ja-JP" altLang="en-US" sz="1000">
              <a:solidFill>
                <a:schemeClr val="dk1"/>
              </a:solidFill>
              <a:effectLst/>
              <a:latin typeface="+mn-lt"/>
              <a:ea typeface="+mn-ea"/>
              <a:cs typeface="+mn-cs"/>
            </a:rPr>
            <a:t>であるとともに、令和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年度からは公共下水道事業特別会計及び農業集落排水事業特別会計が公営企業会計の下水道事業会計へと移行したことで、繰出金が補助費等に変更となったことによる。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39</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1408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170434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156718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156718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105918</xdr:rowOff>
    </xdr:from>
    <xdr:to>
      <xdr:col>69</xdr:col>
      <xdr:colOff>142875</xdr:colOff>
      <xdr:row>38</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20845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公債費に係る経常収支比率は、対前年比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％で、類似団体よりも</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ポイント低い割合となってい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年度までは小学校建設等により元金の償還額が増加したが、令和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年度で償還の一部が終了したため減少</a:t>
          </a:r>
          <a:r>
            <a:rPr kumimoji="1" lang="ja-JP" altLang="en-US" sz="1100">
              <a:solidFill>
                <a:schemeClr val="dk1"/>
              </a:solidFill>
              <a:effectLst/>
              <a:latin typeface="+mn-lt"/>
              <a:ea typeface="+mn-ea"/>
              <a:cs typeface="+mn-cs"/>
            </a:rPr>
            <a:t>傾向に転じている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は大型の普通建設事業</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予定されている</a:t>
          </a:r>
          <a:r>
            <a:rPr kumimoji="1" lang="ja-JP" altLang="ja-JP" sz="1100">
              <a:solidFill>
                <a:schemeClr val="dk1"/>
              </a:solidFill>
              <a:effectLst/>
              <a:latin typeface="+mn-lt"/>
              <a:ea typeface="+mn-ea"/>
              <a:cs typeface="+mn-cs"/>
            </a:rPr>
            <a:t>ため、財政上有利な起債の活用に努めるとともに、特定財源の確保によ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借入額の抑制を図ってい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113285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2044"/>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77</xdr:row>
      <xdr:rowOff>97282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43485"/>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97282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143002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71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46482</xdr:rowOff>
    </xdr:from>
    <xdr:to>
      <xdr:col>15</xdr:col>
      <xdr:colOff>149225</xdr:colOff>
      <xdr:row>77</xdr:row>
      <xdr:rowOff>148082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公債費以外の経常収支比率は、対前年比</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76.5</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し、類似団体の平均を</a:t>
          </a:r>
          <a:r>
            <a:rPr kumimoji="1" lang="ja-JP" altLang="en-US" sz="1100">
              <a:solidFill>
                <a:sysClr val="windowText" lastClr="000000"/>
              </a:solidFill>
              <a:effectLst/>
              <a:latin typeface="+mn-lt"/>
              <a:ea typeface="+mn-ea"/>
              <a:cs typeface="+mn-cs"/>
            </a:rPr>
            <a:t>わずかに（</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上回る形とな</a:t>
          </a:r>
          <a:r>
            <a:rPr kumimoji="1" lang="ja-JP" altLang="en-US" sz="1100">
              <a:solidFill>
                <a:sysClr val="windowText" lastClr="000000"/>
              </a:solidFill>
              <a:effectLst/>
              <a:latin typeface="+mn-lt"/>
              <a:ea typeface="+mn-ea"/>
              <a:cs typeface="+mn-cs"/>
            </a:rPr>
            <a:t>った</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の要因は、人件費の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などによる</a:t>
          </a:r>
          <a:r>
            <a:rPr kumimoji="1" lang="ja-JP" altLang="en-US" sz="1100">
              <a:solidFill>
                <a:sysClr val="windowText" lastClr="000000"/>
              </a:solidFill>
              <a:effectLst/>
              <a:latin typeface="+mn-lt"/>
              <a:ea typeface="+mn-ea"/>
              <a:cs typeface="+mn-cs"/>
            </a:rPr>
            <a:t>ものである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30987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40080"/>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78</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30352"/>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28702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709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77</xdr:row>
      <xdr:rowOff>37846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709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118014</xdr:rowOff>
    </xdr:from>
    <xdr:to>
      <xdr:col>29</xdr:col>
      <xdr:colOff>127000</xdr:colOff>
      <xdr:row>18</xdr:row>
      <xdr:rowOff>135567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1739"/>
          <a:ext cx="647700" cy="17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83186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4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135567</xdr:rowOff>
    </xdr:from>
    <xdr:to>
      <xdr:col>26</xdr:col>
      <xdr:colOff>50800</xdr:colOff>
      <xdr:row>19</xdr:row>
      <xdr:rowOff>29921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69292"/>
          <a:ext cx="698500" cy="6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4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29921</xdr:rowOff>
    </xdr:from>
    <xdr:to>
      <xdr:col>22</xdr:col>
      <xdr:colOff>114300</xdr:colOff>
      <xdr:row>19</xdr:row>
      <xdr:rowOff>53467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5096"/>
          <a:ext cx="698500" cy="23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53467</xdr:rowOff>
    </xdr:from>
    <xdr:to>
      <xdr:col>18</xdr:col>
      <xdr:colOff>177800</xdr:colOff>
      <xdr:row>19</xdr:row>
      <xdr:rowOff>91904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8642"/>
          <a:ext cx="698500" cy="38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50322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1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67214</xdr:rowOff>
    </xdr:from>
    <xdr:to>
      <xdr:col>29</xdr:col>
      <xdr:colOff>177800</xdr:colOff>
      <xdr:row>18</xdr:row>
      <xdr:rowOff>168814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39291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84767</xdr:rowOff>
    </xdr:from>
    <xdr:to>
      <xdr:col>26</xdr:col>
      <xdr:colOff>101600</xdr:colOff>
      <xdr:row>19</xdr:row>
      <xdr:rowOff>14917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18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171144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04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150571</xdr:rowOff>
    </xdr:from>
    <xdr:to>
      <xdr:col>22</xdr:col>
      <xdr:colOff>165100</xdr:colOff>
      <xdr:row>19</xdr:row>
      <xdr:rowOff>80721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4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65498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2667</xdr:rowOff>
    </xdr:from>
    <xdr:to>
      <xdr:col>19</xdr:col>
      <xdr:colOff>38100</xdr:colOff>
      <xdr:row>19</xdr:row>
      <xdr:rowOff>104267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89044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9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41104</xdr:rowOff>
    </xdr:from>
    <xdr:to>
      <xdr:col>15</xdr:col>
      <xdr:colOff>101600</xdr:colOff>
      <xdr:row>19</xdr:row>
      <xdr:rowOff>142704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127481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144700</xdr:rowOff>
    </xdr:from>
    <xdr:to>
      <xdr:col>29</xdr:col>
      <xdr:colOff>127000</xdr:colOff>
      <xdr:row>37</xdr:row>
      <xdr:rowOff>51333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097950"/>
          <a:ext cx="647700" cy="78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91208</xdr:rowOff>
    </xdr:from>
    <xdr:to>
      <xdr:col>26</xdr:col>
      <xdr:colOff>50800</xdr:colOff>
      <xdr:row>36</xdr:row>
      <xdr:rowOff>144700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044458"/>
          <a:ext cx="698500" cy="53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91208</xdr:rowOff>
    </xdr:from>
    <xdr:to>
      <xdr:col>22</xdr:col>
      <xdr:colOff>114300</xdr:colOff>
      <xdr:row>36</xdr:row>
      <xdr:rowOff>165698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044458"/>
          <a:ext cx="698500" cy="74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165698</xdr:rowOff>
    </xdr:from>
    <xdr:to>
      <xdr:col>18</xdr:col>
      <xdr:colOff>177800</xdr:colOff>
      <xdr:row>37</xdr:row>
      <xdr:rowOff>35920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118948"/>
          <a:ext cx="698500" cy="4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533</xdr:rowOff>
    </xdr:from>
    <xdr:to>
      <xdr:col>29</xdr:col>
      <xdr:colOff>177800</xdr:colOff>
      <xdr:row>37</xdr:row>
      <xdr:rowOff>102133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125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144060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09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93900</xdr:rowOff>
    </xdr:from>
    <xdr:to>
      <xdr:col>26</xdr:col>
      <xdr:colOff>101600</xdr:colOff>
      <xdr:row>37</xdr:row>
      <xdr:rowOff>24050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047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8827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3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40408</xdr:rowOff>
    </xdr:from>
    <xdr:to>
      <xdr:col>22</xdr:col>
      <xdr:colOff>165100</xdr:colOff>
      <xdr:row>36</xdr:row>
      <xdr:rowOff>142008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99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152185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76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114898</xdr:rowOff>
    </xdr:from>
    <xdr:to>
      <xdr:col>19</xdr:col>
      <xdr:colOff>38100</xdr:colOff>
      <xdr:row>37</xdr:row>
      <xdr:rowOff>45048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06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226675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83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156570</xdr:rowOff>
    </xdr:from>
    <xdr:to>
      <xdr:col>15</xdr:col>
      <xdr:colOff>101600</xdr:colOff>
      <xdr:row>37</xdr:row>
      <xdr:rowOff>86720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10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268347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87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21,360
21,027
89.40
9,605,206
9,112,518
369,181
5,521,945
4,793,325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72739</xdr:rowOff>
    </xdr:from>
    <xdr:to>
      <xdr:col>24</xdr:col>
      <xdr:colOff>63500</xdr:colOff>
      <xdr:row>38</xdr:row>
      <xdr:rowOff>88874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87839"/>
          <a:ext cx="8382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74420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88874</xdr:rowOff>
    </xdr:from>
    <xdr:to>
      <xdr:col>19</xdr:col>
      <xdr:colOff>177800</xdr:colOff>
      <xdr:row>38</xdr:row>
      <xdr:rowOff>133566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03974"/>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99890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133566</xdr:rowOff>
    </xdr:from>
    <xdr:to>
      <xdr:col>15</xdr:col>
      <xdr:colOff>50800</xdr:colOff>
      <xdr:row>38</xdr:row>
      <xdr:rowOff>164922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48666"/>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143553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164922</xdr:rowOff>
    </xdr:from>
    <xdr:to>
      <xdr:col>10</xdr:col>
      <xdr:colOff>114300</xdr:colOff>
      <xdr:row>39</xdr:row>
      <xdr:rowOff>44526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0022"/>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153801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71315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21939</xdr:rowOff>
    </xdr:from>
    <xdr:to>
      <xdr:col>24</xdr:col>
      <xdr:colOff>114300</xdr:colOff>
      <xdr:row>38</xdr:row>
      <xdr:rowOff>123539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366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38074</xdr:rowOff>
    </xdr:from>
    <xdr:to>
      <xdr:col>20</xdr:col>
      <xdr:colOff>38100</xdr:colOff>
      <xdr:row>38</xdr:row>
      <xdr:rowOff>139674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130801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82766</xdr:rowOff>
    </xdr:from>
    <xdr:to>
      <xdr:col>15</xdr:col>
      <xdr:colOff>101600</xdr:colOff>
      <xdr:row>39</xdr:row>
      <xdr:rowOff>12916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4043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114122</xdr:rowOff>
    </xdr:from>
    <xdr:to>
      <xdr:col>10</xdr:col>
      <xdr:colOff>165100</xdr:colOff>
      <xdr:row>39</xdr:row>
      <xdr:rowOff>44272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35399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165176</xdr:rowOff>
    </xdr:from>
    <xdr:to>
      <xdr:col>6</xdr:col>
      <xdr:colOff>38100</xdr:colOff>
      <xdr:row>39</xdr:row>
      <xdr:rowOff>95326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86453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8013</xdr:rowOff>
    </xdr:from>
    <xdr:to>
      <xdr:col>24</xdr:col>
      <xdr:colOff>63500</xdr:colOff>
      <xdr:row>57</xdr:row>
      <xdr:rowOff>32982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80663"/>
          <a:ext cx="838200" cy="2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6350</xdr:rowOff>
    </xdr:from>
    <xdr:to>
      <xdr:col>19</xdr:col>
      <xdr:colOff>177800</xdr:colOff>
      <xdr:row>57</xdr:row>
      <xdr:rowOff>8013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79000"/>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6350</xdr:rowOff>
    </xdr:from>
    <xdr:to>
      <xdr:col>15</xdr:col>
      <xdr:colOff>50800</xdr:colOff>
      <xdr:row>57</xdr:row>
      <xdr:rowOff>32462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9000"/>
          <a:ext cx="889000" cy="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32462</xdr:rowOff>
    </xdr:from>
    <xdr:to>
      <xdr:col>10</xdr:col>
      <xdr:colOff>114300</xdr:colOff>
      <xdr:row>57</xdr:row>
      <xdr:rowOff>102870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5112"/>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153632</xdr:rowOff>
    </xdr:from>
    <xdr:to>
      <xdr:col>24</xdr:col>
      <xdr:colOff>114300</xdr:colOff>
      <xdr:row>57</xdr:row>
      <xdr:rowOff>83782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132059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128663</xdr:rowOff>
    </xdr:from>
    <xdr:to>
      <xdr:col>20</xdr:col>
      <xdr:colOff>38100</xdr:colOff>
      <xdr:row>57</xdr:row>
      <xdr:rowOff>58813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49940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127000</xdr:rowOff>
    </xdr:from>
    <xdr:to>
      <xdr:col>15</xdr:col>
      <xdr:colOff>101600</xdr:colOff>
      <xdr:row>57</xdr:row>
      <xdr:rowOff>57150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48277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2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153112</xdr:rowOff>
    </xdr:from>
    <xdr:to>
      <xdr:col>10</xdr:col>
      <xdr:colOff>165100</xdr:colOff>
      <xdr:row>57</xdr:row>
      <xdr:rowOff>83262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74389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4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52070</xdr:rowOff>
    </xdr:from>
    <xdr:to>
      <xdr:col>6</xdr:col>
      <xdr:colOff>38100</xdr:colOff>
      <xdr:row>57</xdr:row>
      <xdr:rowOff>153670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144797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87464</xdr:rowOff>
    </xdr:from>
    <xdr:to>
      <xdr:col>24</xdr:col>
      <xdr:colOff>63500</xdr:colOff>
      <xdr:row>77</xdr:row>
      <xdr:rowOff>113125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89114"/>
          <a:ext cx="838200" cy="2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81350</xdr:rowOff>
    </xdr:from>
    <xdr:to>
      <xdr:col>19</xdr:col>
      <xdr:colOff>177800</xdr:colOff>
      <xdr:row>77</xdr:row>
      <xdr:rowOff>113125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3000"/>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56662</xdr:rowOff>
    </xdr:from>
    <xdr:to>
      <xdr:col>15</xdr:col>
      <xdr:colOff>50800</xdr:colOff>
      <xdr:row>77</xdr:row>
      <xdr:rowOff>81350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831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56662</xdr:rowOff>
    </xdr:from>
    <xdr:to>
      <xdr:col>10</xdr:col>
      <xdr:colOff>114300</xdr:colOff>
      <xdr:row>77</xdr:row>
      <xdr:rowOff>111125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8312"/>
          <a:ext cx="889000" cy="5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36664</xdr:rowOff>
    </xdr:from>
    <xdr:to>
      <xdr:col>24</xdr:col>
      <xdr:colOff>114300</xdr:colOff>
      <xdr:row>77</xdr:row>
      <xdr:rowOff>138264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3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123041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62325</xdr:rowOff>
    </xdr:from>
    <xdr:to>
      <xdr:col>20</xdr:col>
      <xdr:colOff>38100</xdr:colOff>
      <xdr:row>77</xdr:row>
      <xdr:rowOff>163925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155052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30550</xdr:rowOff>
    </xdr:from>
    <xdr:to>
      <xdr:col>15</xdr:col>
      <xdr:colOff>101600</xdr:colOff>
      <xdr:row>77</xdr:row>
      <xdr:rowOff>132150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123277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5862</xdr:rowOff>
    </xdr:from>
    <xdr:to>
      <xdr:col>10</xdr:col>
      <xdr:colOff>165100</xdr:colOff>
      <xdr:row>77</xdr:row>
      <xdr:rowOff>107462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98589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60325</xdr:rowOff>
    </xdr:from>
    <xdr:to>
      <xdr:col>6</xdr:col>
      <xdr:colOff>38100</xdr:colOff>
      <xdr:row>77</xdr:row>
      <xdr:rowOff>161925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153052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5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60866</xdr:rowOff>
    </xdr:from>
    <xdr:to>
      <xdr:col>24</xdr:col>
      <xdr:colOff>63500</xdr:colOff>
      <xdr:row>96</xdr:row>
      <xdr:rowOff>64883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48616"/>
          <a:ext cx="838200" cy="17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64883</xdr:rowOff>
    </xdr:from>
    <xdr:to>
      <xdr:col>19</xdr:col>
      <xdr:colOff>177800</xdr:colOff>
      <xdr:row>96</xdr:row>
      <xdr:rowOff>147586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24083"/>
          <a:ext cx="889000" cy="8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80820</xdr:rowOff>
    </xdr:from>
    <xdr:to>
      <xdr:col>15</xdr:col>
      <xdr:colOff>50800</xdr:colOff>
      <xdr:row>96</xdr:row>
      <xdr:rowOff>147586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68570"/>
          <a:ext cx="889000" cy="23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80820</xdr:rowOff>
    </xdr:from>
    <xdr:to>
      <xdr:col>10</xdr:col>
      <xdr:colOff>114300</xdr:colOff>
      <xdr:row>97</xdr:row>
      <xdr:rowOff>62776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68570"/>
          <a:ext cx="889000" cy="32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10066</xdr:rowOff>
    </xdr:from>
    <xdr:to>
      <xdr:col>24</xdr:col>
      <xdr:colOff>114300</xdr:colOff>
      <xdr:row>95</xdr:row>
      <xdr:rowOff>111666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32943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4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14083</xdr:rowOff>
    </xdr:from>
    <xdr:to>
      <xdr:col>20</xdr:col>
      <xdr:colOff>38100</xdr:colOff>
      <xdr:row>96</xdr:row>
      <xdr:rowOff>115683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132210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96786</xdr:rowOff>
    </xdr:from>
    <xdr:to>
      <xdr:col>15</xdr:col>
      <xdr:colOff>101600</xdr:colOff>
      <xdr:row>97</xdr:row>
      <xdr:rowOff>26936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43463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33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30020</xdr:rowOff>
    </xdr:from>
    <xdr:to>
      <xdr:col>10</xdr:col>
      <xdr:colOff>165100</xdr:colOff>
      <xdr:row>95</xdr:row>
      <xdr:rowOff>131620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148147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11976</xdr:rowOff>
    </xdr:from>
    <xdr:to>
      <xdr:col>6</xdr:col>
      <xdr:colOff>38100</xdr:colOff>
      <xdr:row>97</xdr:row>
      <xdr:rowOff>113576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130103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99187</xdr:rowOff>
    </xdr:from>
    <xdr:to>
      <xdr:col>55</xdr:col>
      <xdr:colOff>0</xdr:colOff>
      <xdr:row>37</xdr:row>
      <xdr:rowOff>2179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71387"/>
          <a:ext cx="838200" cy="7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151505</xdr:rowOff>
    </xdr:from>
    <xdr:to>
      <xdr:col>50</xdr:col>
      <xdr:colOff>114300</xdr:colOff>
      <xdr:row>37</xdr:row>
      <xdr:rowOff>2179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23705"/>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151505</xdr:rowOff>
    </xdr:from>
    <xdr:to>
      <xdr:col>45</xdr:col>
      <xdr:colOff>177800</xdr:colOff>
      <xdr:row>37</xdr:row>
      <xdr:rowOff>19196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23705"/>
          <a:ext cx="889000" cy="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76172</xdr:rowOff>
    </xdr:from>
    <xdr:to>
      <xdr:col>41</xdr:col>
      <xdr:colOff>50800</xdr:colOff>
      <xdr:row>37</xdr:row>
      <xdr:rowOff>19196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905472"/>
          <a:ext cx="889000" cy="45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48387</xdr:rowOff>
    </xdr:from>
    <xdr:to>
      <xdr:col>55</xdr:col>
      <xdr:colOff>50800</xdr:colOff>
      <xdr:row>36</xdr:row>
      <xdr:rowOff>149987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2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71264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122829</xdr:rowOff>
    </xdr:from>
    <xdr:to>
      <xdr:col>50</xdr:col>
      <xdr:colOff>165100</xdr:colOff>
      <xdr:row>37</xdr:row>
      <xdr:rowOff>52979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44106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8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100705</xdr:rowOff>
    </xdr:from>
    <xdr:to>
      <xdr:col>46</xdr:col>
      <xdr:colOff>38100</xdr:colOff>
      <xdr:row>37</xdr:row>
      <xdr:rowOff>30855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47382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04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139846</xdr:rowOff>
    </xdr:from>
    <xdr:to>
      <xdr:col>41</xdr:col>
      <xdr:colOff>101600</xdr:colOff>
      <xdr:row>37</xdr:row>
      <xdr:rowOff>69996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61123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25372</xdr:rowOff>
    </xdr:from>
    <xdr:to>
      <xdr:col>36</xdr:col>
      <xdr:colOff>165100</xdr:colOff>
      <xdr:row>34</xdr:row>
      <xdr:rowOff>126972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118099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9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14755</xdr:rowOff>
    </xdr:from>
    <xdr:to>
      <xdr:col>55</xdr:col>
      <xdr:colOff>0</xdr:colOff>
      <xdr:row>57</xdr:row>
      <xdr:rowOff>145103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87405"/>
          <a:ext cx="838200" cy="13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145103</xdr:rowOff>
    </xdr:from>
    <xdr:to>
      <xdr:col>50</xdr:col>
      <xdr:colOff>114300</xdr:colOff>
      <xdr:row>57</xdr:row>
      <xdr:rowOff>156883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17753"/>
          <a:ext cx="8890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156883</xdr:rowOff>
    </xdr:from>
    <xdr:to>
      <xdr:col>45</xdr:col>
      <xdr:colOff>177800</xdr:colOff>
      <xdr:row>58</xdr:row>
      <xdr:rowOff>10434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29533"/>
          <a:ext cx="889000" cy="2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158179</xdr:rowOff>
    </xdr:from>
    <xdr:to>
      <xdr:col>41</xdr:col>
      <xdr:colOff>50800</xdr:colOff>
      <xdr:row>58</xdr:row>
      <xdr:rowOff>10434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30829"/>
          <a:ext cx="889000" cy="2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135405</xdr:rowOff>
    </xdr:from>
    <xdr:to>
      <xdr:col>55</xdr:col>
      <xdr:colOff>50800</xdr:colOff>
      <xdr:row>57</xdr:row>
      <xdr:rowOff>65555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113832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1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94303</xdr:rowOff>
    </xdr:from>
    <xdr:to>
      <xdr:col>50</xdr:col>
      <xdr:colOff>165100</xdr:colOff>
      <xdr:row>58</xdr:row>
      <xdr:rowOff>24453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106083</xdr:rowOff>
    </xdr:from>
    <xdr:to>
      <xdr:col>46</xdr:col>
      <xdr:colOff>38100</xdr:colOff>
      <xdr:row>58</xdr:row>
      <xdr:rowOff>36233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27360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7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131084</xdr:rowOff>
    </xdr:from>
    <xdr:to>
      <xdr:col>41</xdr:col>
      <xdr:colOff>101600</xdr:colOff>
      <xdr:row>58</xdr:row>
      <xdr:rowOff>61234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52361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107379</xdr:rowOff>
    </xdr:from>
    <xdr:to>
      <xdr:col>36</xdr:col>
      <xdr:colOff>165100</xdr:colOff>
      <xdr:row>58</xdr:row>
      <xdr:rowOff>37529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28656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7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150651</xdr:rowOff>
    </xdr:from>
    <xdr:to>
      <xdr:col>55</xdr:col>
      <xdr:colOff>0</xdr:colOff>
      <xdr:row>79</xdr:row>
      <xdr:rowOff>65798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23751"/>
          <a:ext cx="838200" cy="8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47248</xdr:rowOff>
    </xdr:from>
    <xdr:to>
      <xdr:col>50</xdr:col>
      <xdr:colOff>114300</xdr:colOff>
      <xdr:row>79</xdr:row>
      <xdr:rowOff>65798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91798"/>
          <a:ext cx="8890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47248</xdr:rowOff>
    </xdr:from>
    <xdr:to>
      <xdr:col>45</xdr:col>
      <xdr:colOff>177800</xdr:colOff>
      <xdr:row>79</xdr:row>
      <xdr:rowOff>59679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91798"/>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57534</xdr:rowOff>
    </xdr:from>
    <xdr:to>
      <xdr:col>41</xdr:col>
      <xdr:colOff>50800</xdr:colOff>
      <xdr:row>79</xdr:row>
      <xdr:rowOff>59679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02084"/>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99851</xdr:rowOff>
    </xdr:from>
    <xdr:to>
      <xdr:col>55</xdr:col>
      <xdr:colOff>50800</xdr:colOff>
      <xdr:row>79</xdr:row>
      <xdr:rowOff>30001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14778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14998</xdr:rowOff>
    </xdr:from>
    <xdr:to>
      <xdr:col>50</xdr:col>
      <xdr:colOff>165100</xdr:colOff>
      <xdr:row>79</xdr:row>
      <xdr:rowOff>116598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107725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5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167898</xdr:rowOff>
    </xdr:from>
    <xdr:to>
      <xdr:col>46</xdr:col>
      <xdr:colOff>38100</xdr:colOff>
      <xdr:row>79</xdr:row>
      <xdr:rowOff>98048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89175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3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8879</xdr:rowOff>
    </xdr:from>
    <xdr:to>
      <xdr:col>41</xdr:col>
      <xdr:colOff>101600</xdr:colOff>
      <xdr:row>79</xdr:row>
      <xdr:rowOff>110479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101606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6734</xdr:rowOff>
    </xdr:from>
    <xdr:to>
      <xdr:col>36</xdr:col>
      <xdr:colOff>165100</xdr:colOff>
      <xdr:row>79</xdr:row>
      <xdr:rowOff>108334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5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99461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4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85598</xdr:rowOff>
    </xdr:from>
    <xdr:to>
      <xdr:col>55</xdr:col>
      <xdr:colOff>0</xdr:colOff>
      <xdr:row>98</xdr:row>
      <xdr:rowOff>52527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16248"/>
          <a:ext cx="838200" cy="1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8573</xdr:rowOff>
    </xdr:from>
    <xdr:to>
      <xdr:col>50</xdr:col>
      <xdr:colOff>114300</xdr:colOff>
      <xdr:row>98</xdr:row>
      <xdr:rowOff>52527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10673"/>
          <a:ext cx="889000" cy="4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8573</xdr:rowOff>
    </xdr:from>
    <xdr:to>
      <xdr:col>45</xdr:col>
      <xdr:colOff>177800</xdr:colOff>
      <xdr:row>98</xdr:row>
      <xdr:rowOff>29451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10673"/>
          <a:ext cx="889000" cy="2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4623</xdr:rowOff>
    </xdr:from>
    <xdr:to>
      <xdr:col>41</xdr:col>
      <xdr:colOff>50800</xdr:colOff>
      <xdr:row>98</xdr:row>
      <xdr:rowOff>29451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06723"/>
          <a:ext cx="88900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34798</xdr:rowOff>
    </xdr:from>
    <xdr:to>
      <xdr:col>55</xdr:col>
      <xdr:colOff>50800</xdr:colOff>
      <xdr:row>97</xdr:row>
      <xdr:rowOff>136398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13225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1727</xdr:rowOff>
    </xdr:from>
    <xdr:to>
      <xdr:col>50</xdr:col>
      <xdr:colOff>165100</xdr:colOff>
      <xdr:row>98</xdr:row>
      <xdr:rowOff>103327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94454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129223</xdr:rowOff>
    </xdr:from>
    <xdr:to>
      <xdr:col>46</xdr:col>
      <xdr:colOff>38100</xdr:colOff>
      <xdr:row>98</xdr:row>
      <xdr:rowOff>59373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5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50500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5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150101</xdr:rowOff>
    </xdr:from>
    <xdr:to>
      <xdr:col>41</xdr:col>
      <xdr:colOff>101600</xdr:colOff>
      <xdr:row>98</xdr:row>
      <xdr:rowOff>80251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8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71378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7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125273</xdr:rowOff>
    </xdr:from>
    <xdr:to>
      <xdr:col>36</xdr:col>
      <xdr:colOff>165100</xdr:colOff>
      <xdr:row>98</xdr:row>
      <xdr:rowOff>55423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46550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4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84020</xdr:rowOff>
    </xdr:from>
    <xdr:to>
      <xdr:col>85</xdr:col>
      <xdr:colOff>127000</xdr:colOff>
      <xdr:row>39</xdr:row>
      <xdr:rowOff>86273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70570"/>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86273</xdr:rowOff>
    </xdr:from>
    <xdr:to>
      <xdr:col>81</xdr:col>
      <xdr:colOff>50800</xdr:colOff>
      <xdr:row>39</xdr:row>
      <xdr:rowOff>90257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72823"/>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89049</xdr:rowOff>
    </xdr:from>
    <xdr:to>
      <xdr:col>76</xdr:col>
      <xdr:colOff>114300</xdr:colOff>
      <xdr:row>39</xdr:row>
      <xdr:rowOff>90257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75599"/>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53191</xdr:rowOff>
    </xdr:from>
    <xdr:to>
      <xdr:col>71</xdr:col>
      <xdr:colOff>177800</xdr:colOff>
      <xdr:row>39</xdr:row>
      <xdr:rowOff>89049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9741"/>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33220</xdr:rowOff>
    </xdr:from>
    <xdr:to>
      <xdr:col>85</xdr:col>
      <xdr:colOff>177800</xdr:colOff>
      <xdr:row>39</xdr:row>
      <xdr:rowOff>134820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159290</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35473</xdr:rowOff>
    </xdr:from>
    <xdr:to>
      <xdr:col>81</xdr:col>
      <xdr:colOff>101600</xdr:colOff>
      <xdr:row>39</xdr:row>
      <xdr:rowOff>137073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2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128200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1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39457</xdr:rowOff>
    </xdr:from>
    <xdr:to>
      <xdr:col>76</xdr:col>
      <xdr:colOff>165100</xdr:colOff>
      <xdr:row>39</xdr:row>
      <xdr:rowOff>141057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132184</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18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38249</xdr:rowOff>
    </xdr:from>
    <xdr:to>
      <xdr:col>72</xdr:col>
      <xdr:colOff>38100</xdr:colOff>
      <xdr:row>39</xdr:row>
      <xdr:rowOff>139849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130976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1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2391</xdr:rowOff>
    </xdr:from>
    <xdr:to>
      <xdr:col>67</xdr:col>
      <xdr:colOff>101600</xdr:colOff>
      <xdr:row>39</xdr:row>
      <xdr:rowOff>103991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95118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8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18562</xdr:rowOff>
    </xdr:from>
    <xdr:to>
      <xdr:col>85</xdr:col>
      <xdr:colOff>127000</xdr:colOff>
      <xdr:row>76</xdr:row>
      <xdr:rowOff>37936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48762"/>
          <a:ext cx="8382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104153</xdr:rowOff>
    </xdr:from>
    <xdr:to>
      <xdr:col>81</xdr:col>
      <xdr:colOff>50800</xdr:colOff>
      <xdr:row>76</xdr:row>
      <xdr:rowOff>18562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962903"/>
          <a:ext cx="8890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104153</xdr:rowOff>
    </xdr:from>
    <xdr:to>
      <xdr:col>76</xdr:col>
      <xdr:colOff>114300</xdr:colOff>
      <xdr:row>75</xdr:row>
      <xdr:rowOff>117316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62903"/>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117316</xdr:rowOff>
    </xdr:from>
    <xdr:to>
      <xdr:col>71</xdr:col>
      <xdr:colOff>177800</xdr:colOff>
      <xdr:row>75</xdr:row>
      <xdr:rowOff>125870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76066"/>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158586</xdr:rowOff>
    </xdr:from>
    <xdr:to>
      <xdr:col>85</xdr:col>
      <xdr:colOff>177800</xdr:colOff>
      <xdr:row>76</xdr:row>
      <xdr:rowOff>88736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137013</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9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139211</xdr:rowOff>
    </xdr:from>
    <xdr:to>
      <xdr:col>81</xdr:col>
      <xdr:colOff>101600</xdr:colOff>
      <xdr:row>76</xdr:row>
      <xdr:rowOff>69360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979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60489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53353</xdr:rowOff>
    </xdr:from>
    <xdr:to>
      <xdr:col>76</xdr:col>
      <xdr:colOff>165100</xdr:colOff>
      <xdr:row>75</xdr:row>
      <xdr:rowOff>154952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121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146080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66516</xdr:rowOff>
    </xdr:from>
    <xdr:to>
      <xdr:col>72</xdr:col>
      <xdr:colOff>38100</xdr:colOff>
      <xdr:row>75</xdr:row>
      <xdr:rowOff>168117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252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159244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75070</xdr:rowOff>
    </xdr:from>
    <xdr:to>
      <xdr:col>67</xdr:col>
      <xdr:colOff>101600</xdr:colOff>
      <xdr:row>76</xdr:row>
      <xdr:rowOff>5220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21747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99974</xdr:rowOff>
    </xdr:from>
    <xdr:to>
      <xdr:col>85</xdr:col>
      <xdr:colOff>127000</xdr:colOff>
      <xdr:row>98</xdr:row>
      <xdr:rowOff>103888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02074"/>
          <a:ext cx="838200" cy="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64404</xdr:rowOff>
    </xdr:from>
    <xdr:to>
      <xdr:col>81</xdr:col>
      <xdr:colOff>50800</xdr:colOff>
      <xdr:row>98</xdr:row>
      <xdr:rowOff>99974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66504"/>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64404</xdr:rowOff>
    </xdr:from>
    <xdr:to>
      <xdr:col>76</xdr:col>
      <xdr:colOff>114300</xdr:colOff>
      <xdr:row>98</xdr:row>
      <xdr:rowOff>91128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66504"/>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91128</xdr:rowOff>
    </xdr:from>
    <xdr:to>
      <xdr:col>71</xdr:col>
      <xdr:colOff>177800</xdr:colOff>
      <xdr:row>98</xdr:row>
      <xdr:rowOff>130003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93228"/>
          <a:ext cx="889000" cy="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53088</xdr:rowOff>
    </xdr:from>
    <xdr:to>
      <xdr:col>85</xdr:col>
      <xdr:colOff>177800</xdr:colOff>
      <xdr:row>98</xdr:row>
      <xdr:rowOff>154688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139465</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49174</xdr:rowOff>
    </xdr:from>
    <xdr:to>
      <xdr:col>81</xdr:col>
      <xdr:colOff>101600</xdr:colOff>
      <xdr:row>98</xdr:row>
      <xdr:rowOff>150774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5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141901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4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13604</xdr:rowOff>
    </xdr:from>
    <xdr:to>
      <xdr:col>76</xdr:col>
      <xdr:colOff>165100</xdr:colOff>
      <xdr:row>98</xdr:row>
      <xdr:rowOff>115204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106331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0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40328</xdr:rowOff>
    </xdr:from>
    <xdr:to>
      <xdr:col>72</xdr:col>
      <xdr:colOff>38100</xdr:colOff>
      <xdr:row>98</xdr:row>
      <xdr:rowOff>141928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133055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3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79203</xdr:rowOff>
    </xdr:from>
    <xdr:to>
      <xdr:col>67</xdr:col>
      <xdr:colOff>101600</xdr:colOff>
      <xdr:row>99</xdr:row>
      <xdr:rowOff>9353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8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42316</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728866"/>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162966</xdr:rowOff>
    </xdr:from>
    <xdr:to>
      <xdr:col>116</xdr:col>
      <xdr:colOff>114300</xdr:colOff>
      <xdr:row>39</xdr:row>
      <xdr:rowOff>93116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77893</xdr:rowOff>
    </xdr:from>
    <xdr:ext cx="313932"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2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109438</xdr:rowOff>
    </xdr:from>
    <xdr:to>
      <xdr:col>116</xdr:col>
      <xdr:colOff>63500</xdr:colOff>
      <xdr:row>58</xdr:row>
      <xdr:rowOff>112595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53538"/>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112595</xdr:rowOff>
    </xdr:from>
    <xdr:to>
      <xdr:col>111</xdr:col>
      <xdr:colOff>177800</xdr:colOff>
      <xdr:row>58</xdr:row>
      <xdr:rowOff>121086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5669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121086</xdr:rowOff>
    </xdr:from>
    <xdr:to>
      <xdr:col>107</xdr:col>
      <xdr:colOff>50800</xdr:colOff>
      <xdr:row>58</xdr:row>
      <xdr:rowOff>123154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65186"/>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48260</xdr:rowOff>
    </xdr:from>
    <xdr:to>
      <xdr:col>102</xdr:col>
      <xdr:colOff>114300</xdr:colOff>
      <xdr:row>58</xdr:row>
      <xdr:rowOff>123154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92360"/>
          <a:ext cx="889000" cy="7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58638</xdr:rowOff>
    </xdr:from>
    <xdr:to>
      <xdr:col>116</xdr:col>
      <xdr:colOff>114300</xdr:colOff>
      <xdr:row>58</xdr:row>
      <xdr:rowOff>160238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0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37065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8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61795</xdr:rowOff>
    </xdr:from>
    <xdr:to>
      <xdr:col>112</xdr:col>
      <xdr:colOff>38100</xdr:colOff>
      <xdr:row>58</xdr:row>
      <xdr:rowOff>163395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154522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70286</xdr:rowOff>
    </xdr:from>
    <xdr:to>
      <xdr:col>107</xdr:col>
      <xdr:colOff>101600</xdr:colOff>
      <xdr:row>59</xdr:row>
      <xdr:rowOff>436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163013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0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72354</xdr:rowOff>
    </xdr:from>
    <xdr:to>
      <xdr:col>102</xdr:col>
      <xdr:colOff>165100</xdr:colOff>
      <xdr:row>59</xdr:row>
      <xdr:rowOff>2504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165081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0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168910</xdr:rowOff>
    </xdr:from>
    <xdr:to>
      <xdr:col>98</xdr:col>
      <xdr:colOff>38100</xdr:colOff>
      <xdr:row>58</xdr:row>
      <xdr:rowOff>99060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90187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29149</xdr:rowOff>
    </xdr:from>
    <xdr:to>
      <xdr:col>116</xdr:col>
      <xdr:colOff>63500</xdr:colOff>
      <xdr:row>78</xdr:row>
      <xdr:rowOff>24006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59349"/>
          <a:ext cx="838200" cy="3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94746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5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29149</xdr:rowOff>
    </xdr:from>
    <xdr:to>
      <xdr:col>111</xdr:col>
      <xdr:colOff>177800</xdr:colOff>
      <xdr:row>76</xdr:row>
      <xdr:rowOff>152113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59349"/>
          <a:ext cx="889000" cy="1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118371</xdr:rowOff>
    </xdr:from>
    <xdr:to>
      <xdr:col>107</xdr:col>
      <xdr:colOff>50800</xdr:colOff>
      <xdr:row>76</xdr:row>
      <xdr:rowOff>152113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148571"/>
          <a:ext cx="8890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118371</xdr:rowOff>
    </xdr:from>
    <xdr:to>
      <xdr:col>102</xdr:col>
      <xdr:colOff>114300</xdr:colOff>
      <xdr:row>76</xdr:row>
      <xdr:rowOff>162697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48571"/>
          <a:ext cx="889000" cy="4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144656</xdr:rowOff>
    </xdr:from>
    <xdr:to>
      <xdr:col>116</xdr:col>
      <xdr:colOff>114300</xdr:colOff>
      <xdr:row>78</xdr:row>
      <xdr:rowOff>74806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34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59583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6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149799</xdr:rowOff>
    </xdr:from>
    <xdr:to>
      <xdr:col>112</xdr:col>
      <xdr:colOff>38100</xdr:colOff>
      <xdr:row>76</xdr:row>
      <xdr:rowOff>79949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71076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101313</xdr:rowOff>
    </xdr:from>
    <xdr:to>
      <xdr:col>107</xdr:col>
      <xdr:colOff>101600</xdr:colOff>
      <xdr:row>77</xdr:row>
      <xdr:rowOff>31463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22590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2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67571</xdr:rowOff>
    </xdr:from>
    <xdr:to>
      <xdr:col>102</xdr:col>
      <xdr:colOff>165100</xdr:colOff>
      <xdr:row>76</xdr:row>
      <xdr:rowOff>169171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160298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111897</xdr:rowOff>
    </xdr:from>
    <xdr:to>
      <xdr:col>98</xdr:col>
      <xdr:colOff>38100</xdr:colOff>
      <xdr:row>77</xdr:row>
      <xdr:rowOff>42047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33174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3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歳出総額は、前年対比住民一人当たり</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41</a:t>
          </a:r>
          <a:r>
            <a:rPr kumimoji="1" lang="ja-JP" altLang="en-US"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千円となって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。主な構成項目の中で、扶助費</a:t>
          </a:r>
          <a:r>
            <a:rPr kumimoji="1" lang="ja-JP" altLang="en-US" sz="1100">
              <a:solidFill>
                <a:sysClr val="windowText" lastClr="000000"/>
              </a:solidFill>
              <a:effectLst/>
              <a:latin typeface="+mn-lt"/>
              <a:ea typeface="+mn-ea"/>
              <a:cs typeface="+mn-cs"/>
            </a:rPr>
            <a:t>及び補助費等</a:t>
          </a:r>
          <a:r>
            <a:rPr kumimoji="1" lang="ja-JP" altLang="ja-JP" sz="1100">
              <a:solidFill>
                <a:sysClr val="windowText" lastClr="000000"/>
              </a:solidFill>
              <a:effectLst/>
              <a:latin typeface="+mn-lt"/>
              <a:ea typeface="+mn-ea"/>
              <a:cs typeface="+mn-cs"/>
            </a:rPr>
            <a:t>は類似団体平均を上回ってい</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が、それ以外の人件費、物件費、</a:t>
          </a:r>
          <a:r>
            <a:rPr kumimoji="1" lang="ja-JP" altLang="en-US" sz="1100">
              <a:solidFill>
                <a:sysClr val="windowText" lastClr="000000"/>
              </a:solidFill>
              <a:effectLst/>
              <a:latin typeface="+mn-lt"/>
              <a:ea typeface="+mn-ea"/>
              <a:cs typeface="+mn-cs"/>
            </a:rPr>
            <a:t>繰出金</a:t>
          </a:r>
          <a:r>
            <a:rPr kumimoji="1" lang="ja-JP" altLang="ja-JP" sz="1100">
              <a:solidFill>
                <a:sysClr val="windowText" lastClr="000000"/>
              </a:solidFill>
              <a:effectLst/>
              <a:latin typeface="+mn-lt"/>
              <a:ea typeface="+mn-ea"/>
              <a:cs typeface="+mn-cs"/>
            </a:rPr>
            <a:t>等の項目では低い水準にあ</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。扶助費については、類似団体内で第</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位であり、住民一人当たり</a:t>
          </a:r>
          <a:r>
            <a:rPr kumimoji="1" lang="en-US" altLang="ja-JP" sz="1100">
              <a:solidFill>
                <a:sysClr val="windowText" lastClr="000000"/>
              </a:solidFill>
              <a:effectLst/>
              <a:latin typeface="+mn-lt"/>
              <a:ea typeface="+mn-ea"/>
              <a:cs typeface="+mn-cs"/>
            </a:rPr>
            <a:t>104,328</a:t>
          </a:r>
          <a:r>
            <a:rPr kumimoji="1" lang="ja-JP" altLang="ja-JP" sz="1100">
              <a:solidFill>
                <a:sysClr val="windowText" lastClr="000000"/>
              </a:solidFill>
              <a:effectLst/>
              <a:latin typeface="+mn-lt"/>
              <a:ea typeface="+mn-ea"/>
              <a:cs typeface="+mn-cs"/>
            </a:rPr>
            <a:t>円は類似団体平均より</a:t>
          </a:r>
          <a:r>
            <a:rPr kumimoji="1" lang="en-US" altLang="ja-JP" sz="1100">
              <a:solidFill>
                <a:sysClr val="windowText" lastClr="000000"/>
              </a:solidFill>
              <a:effectLst/>
              <a:latin typeface="+mn-lt"/>
              <a:ea typeface="+mn-ea"/>
              <a:cs typeface="+mn-cs"/>
            </a:rPr>
            <a:t>13,083</a:t>
          </a:r>
          <a:r>
            <a:rPr kumimoji="1" lang="ja-JP" altLang="ja-JP" sz="1100">
              <a:solidFill>
                <a:sysClr val="windowText" lastClr="000000"/>
              </a:solidFill>
              <a:effectLst/>
              <a:latin typeface="+mn-lt"/>
              <a:ea typeface="+mn-ea"/>
              <a:cs typeface="+mn-cs"/>
            </a:rPr>
            <a:t>円高く、障害福祉サービスに係る給付費等が増加傾向となってい</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主な内訳としては、障害者自立支援給付費や保育所及び認定こども園運営費等の子育て関連経費</a:t>
          </a:r>
          <a:r>
            <a:rPr kumimoji="1" lang="ja-JP" altLang="en-US" sz="1100">
              <a:solidFill>
                <a:sysClr val="windowText" lastClr="000000"/>
              </a:solidFill>
              <a:effectLst/>
              <a:latin typeface="+mn-lt"/>
              <a:ea typeface="+mn-ea"/>
              <a:cs typeface="+mn-cs"/>
            </a:rPr>
            <a:t>となるほか、全国的に臨時に実施された定額減税事業に係る給付金が皆増（＋</a:t>
          </a:r>
          <a:r>
            <a:rPr kumimoji="1" lang="en-US" altLang="ja-JP" sz="1100">
              <a:solidFill>
                <a:sysClr val="windowText" lastClr="000000"/>
              </a:solidFill>
              <a:effectLst/>
              <a:latin typeface="+mn-lt"/>
              <a:ea typeface="+mn-ea"/>
              <a:cs typeface="+mn-cs"/>
            </a:rPr>
            <a:t>158,080</a:t>
          </a:r>
          <a:r>
            <a:rPr kumimoji="1" lang="ja-JP" altLang="en-US" sz="1100">
              <a:solidFill>
                <a:sysClr val="windowText" lastClr="000000"/>
              </a:solidFill>
              <a:effectLst/>
              <a:latin typeface="+mn-lt"/>
              <a:ea typeface="+mn-ea"/>
              <a:cs typeface="+mn-cs"/>
            </a:rPr>
            <a:t>千円）となったことは増加の要因となっている。繰出金が前年度から</a:t>
          </a:r>
          <a:r>
            <a:rPr kumimoji="1" lang="en-US" altLang="ja-JP" sz="1100">
              <a:solidFill>
                <a:sysClr val="windowText" lastClr="000000"/>
              </a:solidFill>
              <a:effectLst/>
              <a:latin typeface="+mn-lt"/>
              <a:ea typeface="+mn-ea"/>
              <a:cs typeface="+mn-cs"/>
            </a:rPr>
            <a:t>14,775</a:t>
          </a:r>
          <a:r>
            <a:rPr kumimoji="1" lang="ja-JP" altLang="en-US" sz="1100">
              <a:solidFill>
                <a:sysClr val="windowText" lastClr="000000"/>
              </a:solidFill>
              <a:effectLst/>
              <a:latin typeface="+mn-lt"/>
              <a:ea typeface="+mn-ea"/>
              <a:cs typeface="+mn-cs"/>
            </a:rPr>
            <a:t>円減少し補助費等が前年度から</a:t>
          </a:r>
          <a:r>
            <a:rPr kumimoji="1" lang="en-US" altLang="ja-JP" sz="1100">
              <a:solidFill>
                <a:sysClr val="windowText" lastClr="000000"/>
              </a:solidFill>
              <a:effectLst/>
              <a:latin typeface="+mn-lt"/>
              <a:ea typeface="+mn-ea"/>
              <a:cs typeface="+mn-cs"/>
            </a:rPr>
            <a:t>16,282</a:t>
          </a:r>
          <a:r>
            <a:rPr kumimoji="1" lang="ja-JP" altLang="en-US" sz="1100">
              <a:solidFill>
                <a:sysClr val="windowText" lastClr="000000"/>
              </a:solidFill>
              <a:effectLst/>
              <a:latin typeface="+mn-lt"/>
              <a:ea typeface="+mn-ea"/>
              <a:cs typeface="+mn-cs"/>
            </a:rPr>
            <a:t>円増加している主な要因は、令和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からは公共下水道事業特別会計及び農業集落排水事業特別会計が公営企業会計の下水道事業会計へと移行したことで、繰出金が補助費等に変更となったことによるものである。また、普通建設事業費が増加している要因は、益子町庁舎空調等工事（＋</a:t>
          </a:r>
          <a:r>
            <a:rPr kumimoji="1" lang="en-US" altLang="ja-JP" sz="1100">
              <a:solidFill>
                <a:sysClr val="windowText" lastClr="000000"/>
              </a:solidFill>
              <a:effectLst/>
              <a:latin typeface="+mn-lt"/>
              <a:ea typeface="+mn-ea"/>
              <a:cs typeface="+mn-cs"/>
            </a:rPr>
            <a:t>114,300</a:t>
          </a:r>
          <a:r>
            <a:rPr kumimoji="1" lang="ja-JP" altLang="en-US" sz="1100">
              <a:solidFill>
                <a:sysClr val="windowText" lastClr="000000"/>
              </a:solidFill>
              <a:effectLst/>
              <a:latin typeface="+mn-lt"/>
              <a:ea typeface="+mn-ea"/>
              <a:cs typeface="+mn-cs"/>
            </a:rPr>
            <a:t>千円）や図書館建設事業費（＋</a:t>
          </a:r>
          <a:r>
            <a:rPr kumimoji="1" lang="en-US" altLang="ja-JP" sz="1100">
              <a:solidFill>
                <a:sysClr val="windowText" lastClr="000000"/>
              </a:solidFill>
              <a:effectLst/>
              <a:latin typeface="+mn-lt"/>
              <a:ea typeface="+mn-ea"/>
              <a:cs typeface="+mn-cs"/>
            </a:rPr>
            <a:t>47,000</a:t>
          </a:r>
          <a:r>
            <a:rPr kumimoji="1" lang="ja-JP" altLang="en-US" sz="1100">
              <a:solidFill>
                <a:sysClr val="windowText" lastClr="000000"/>
              </a:solidFill>
              <a:effectLst/>
              <a:latin typeface="+mn-lt"/>
              <a:ea typeface="+mn-ea"/>
              <a:cs typeface="+mn-cs"/>
            </a:rPr>
            <a:t>千円）の増加などである。</a:t>
          </a:r>
          <a:endParaRPr lang="ja-JP" altLang="ja-JP" sz="14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栃木県益子町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21,360
21,027
89.40
9,605,206
9,112,518
369,181
5,521,945
4,793,325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76345</xdr:rowOff>
    </xdr:from>
    <xdr:to>
      <xdr:col>24</xdr:col>
      <xdr:colOff>63500</xdr:colOff>
      <xdr:row>34</xdr:row>
      <xdr:rowOff>87122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05645"/>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163866</xdr:rowOff>
    </xdr:from>
    <xdr:to>
      <xdr:col>19</xdr:col>
      <xdr:colOff>177800</xdr:colOff>
      <xdr:row>34</xdr:row>
      <xdr:rowOff>76345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21716"/>
          <a:ext cx="8890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163866</xdr:rowOff>
    </xdr:from>
    <xdr:to>
      <xdr:col>15</xdr:col>
      <xdr:colOff>50800</xdr:colOff>
      <xdr:row>33</xdr:row>
      <xdr:rowOff>171378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21716"/>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171378</xdr:rowOff>
    </xdr:from>
    <xdr:to>
      <xdr:col>10</xdr:col>
      <xdr:colOff>114300</xdr:colOff>
      <xdr:row>34</xdr:row>
      <xdr:rowOff>42382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29228"/>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36322</xdr:rowOff>
    </xdr:from>
    <xdr:to>
      <xdr:col>24</xdr:col>
      <xdr:colOff>114300</xdr:colOff>
      <xdr:row>34</xdr:row>
      <xdr:rowOff>137922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59199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25545</xdr:rowOff>
    </xdr:from>
    <xdr:to>
      <xdr:col>20</xdr:col>
      <xdr:colOff>38100</xdr:colOff>
      <xdr:row>34</xdr:row>
      <xdr:rowOff>127145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143672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3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113066</xdr:rowOff>
    </xdr:from>
    <xdr:to>
      <xdr:col>15</xdr:col>
      <xdr:colOff>101600</xdr:colOff>
      <xdr:row>34</xdr:row>
      <xdr:rowOff>43216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59743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4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120578</xdr:rowOff>
    </xdr:from>
    <xdr:to>
      <xdr:col>10</xdr:col>
      <xdr:colOff>165100</xdr:colOff>
      <xdr:row>34</xdr:row>
      <xdr:rowOff>50728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67255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5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163032</xdr:rowOff>
    </xdr:from>
    <xdr:to>
      <xdr:col>6</xdr:col>
      <xdr:colOff>38100</xdr:colOff>
      <xdr:row>34</xdr:row>
      <xdr:rowOff>93182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109709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9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159650</xdr:rowOff>
    </xdr:from>
    <xdr:to>
      <xdr:col>24</xdr:col>
      <xdr:colOff>63500</xdr:colOff>
      <xdr:row>57</xdr:row>
      <xdr:rowOff>168261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2300"/>
          <a:ext cx="8382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163708</xdr:rowOff>
    </xdr:from>
    <xdr:to>
      <xdr:col>19</xdr:col>
      <xdr:colOff>177800</xdr:colOff>
      <xdr:row>57</xdr:row>
      <xdr:rowOff>168261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6358"/>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163708</xdr:rowOff>
    </xdr:from>
    <xdr:to>
      <xdr:col>15</xdr:col>
      <xdr:colOff>50800</xdr:colOff>
      <xdr:row>58</xdr:row>
      <xdr:rowOff>11223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6358"/>
          <a:ext cx="889000" cy="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153219</xdr:rowOff>
    </xdr:from>
    <xdr:to>
      <xdr:col>10</xdr:col>
      <xdr:colOff>114300</xdr:colOff>
      <xdr:row>58</xdr:row>
      <xdr:rowOff>11223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4419"/>
          <a:ext cx="889000" cy="20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108850</xdr:rowOff>
    </xdr:from>
    <xdr:to>
      <xdr:col>24</xdr:col>
      <xdr:colOff>114300</xdr:colOff>
      <xdr:row>58</xdr:row>
      <xdr:rowOff>39000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23777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117461</xdr:rowOff>
    </xdr:from>
    <xdr:to>
      <xdr:col>20</xdr:col>
      <xdr:colOff>38100</xdr:colOff>
      <xdr:row>58</xdr:row>
      <xdr:rowOff>47611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38738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112908</xdr:rowOff>
    </xdr:from>
    <xdr:to>
      <xdr:col>15</xdr:col>
      <xdr:colOff>101600</xdr:colOff>
      <xdr:row>58</xdr:row>
      <xdr:rowOff>43058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34185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131873</xdr:rowOff>
    </xdr:from>
    <xdr:to>
      <xdr:col>10</xdr:col>
      <xdr:colOff>165100</xdr:colOff>
      <xdr:row>58</xdr:row>
      <xdr:rowOff>62023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53150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102419</xdr:rowOff>
    </xdr:from>
    <xdr:to>
      <xdr:col>6</xdr:col>
      <xdr:colOff>38100</xdr:colOff>
      <xdr:row>57</xdr:row>
      <xdr:rowOff>32569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23696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48772</xdr:rowOff>
    </xdr:from>
    <xdr:to>
      <xdr:col>24</xdr:col>
      <xdr:colOff>63500</xdr:colOff>
      <xdr:row>77</xdr:row>
      <xdr:rowOff>158956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0422"/>
          <a:ext cx="83820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158956</xdr:rowOff>
    </xdr:from>
    <xdr:to>
      <xdr:col>19</xdr:col>
      <xdr:colOff>177800</xdr:colOff>
      <xdr:row>78</xdr:row>
      <xdr:rowOff>35654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60606"/>
          <a:ext cx="889000" cy="4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100261</xdr:rowOff>
    </xdr:from>
    <xdr:to>
      <xdr:col>15</xdr:col>
      <xdr:colOff>50800</xdr:colOff>
      <xdr:row>78</xdr:row>
      <xdr:rowOff>35654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1911"/>
          <a:ext cx="889000" cy="10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100261</xdr:rowOff>
    </xdr:from>
    <xdr:to>
      <xdr:col>10</xdr:col>
      <xdr:colOff>114300</xdr:colOff>
      <xdr:row>78</xdr:row>
      <xdr:rowOff>117678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1911"/>
          <a:ext cx="889000" cy="18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169422</xdr:rowOff>
    </xdr:from>
    <xdr:to>
      <xdr:col>24</xdr:col>
      <xdr:colOff>114300</xdr:colOff>
      <xdr:row>77</xdr:row>
      <xdr:rowOff>99572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147849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108156</xdr:rowOff>
    </xdr:from>
    <xdr:to>
      <xdr:col>20</xdr:col>
      <xdr:colOff>38100</xdr:colOff>
      <xdr:row>78</xdr:row>
      <xdr:rowOff>38306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29433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0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156304</xdr:rowOff>
    </xdr:from>
    <xdr:to>
      <xdr:col>15</xdr:col>
      <xdr:colOff>101600</xdr:colOff>
      <xdr:row>78</xdr:row>
      <xdr:rowOff>86454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77581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49461</xdr:rowOff>
    </xdr:from>
    <xdr:to>
      <xdr:col>10</xdr:col>
      <xdr:colOff>165100</xdr:colOff>
      <xdr:row>77</xdr:row>
      <xdr:rowOff>151061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142188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66878</xdr:rowOff>
    </xdr:from>
    <xdr:to>
      <xdr:col>6</xdr:col>
      <xdr:colOff>38100</xdr:colOff>
      <xdr:row>78</xdr:row>
      <xdr:rowOff>168478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53780</xdr:rowOff>
    </xdr:from>
    <xdr:to>
      <xdr:col>24</xdr:col>
      <xdr:colOff>63500</xdr:colOff>
      <xdr:row>98</xdr:row>
      <xdr:rowOff>124188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55880"/>
          <a:ext cx="8382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112595</xdr:rowOff>
    </xdr:from>
    <xdr:to>
      <xdr:col>19</xdr:col>
      <xdr:colOff>177800</xdr:colOff>
      <xdr:row>98</xdr:row>
      <xdr:rowOff>53780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43245"/>
          <a:ext cx="889000" cy="1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112595</xdr:rowOff>
    </xdr:from>
    <xdr:to>
      <xdr:col>15</xdr:col>
      <xdr:colOff>50800</xdr:colOff>
      <xdr:row>98</xdr:row>
      <xdr:rowOff>3683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43245"/>
          <a:ext cx="889000" cy="6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3683</xdr:rowOff>
    </xdr:from>
    <xdr:to>
      <xdr:col>10</xdr:col>
      <xdr:colOff>114300</xdr:colOff>
      <xdr:row>99</xdr:row>
      <xdr:rowOff>71642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05783"/>
          <a:ext cx="889000" cy="2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73388</xdr:rowOff>
    </xdr:from>
    <xdr:to>
      <xdr:col>24</xdr:col>
      <xdr:colOff>114300</xdr:colOff>
      <xdr:row>99</xdr:row>
      <xdr:rowOff>3538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7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159765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2980</xdr:rowOff>
    </xdr:from>
    <xdr:to>
      <xdr:col>20</xdr:col>
      <xdr:colOff>38100</xdr:colOff>
      <xdr:row>98</xdr:row>
      <xdr:rowOff>104580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95707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61795</xdr:rowOff>
    </xdr:from>
    <xdr:to>
      <xdr:col>15</xdr:col>
      <xdr:colOff>101600</xdr:colOff>
      <xdr:row>97</xdr:row>
      <xdr:rowOff>163395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154522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8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124333</xdr:rowOff>
    </xdr:from>
    <xdr:to>
      <xdr:col>10</xdr:col>
      <xdr:colOff>165100</xdr:colOff>
      <xdr:row>98</xdr:row>
      <xdr:rowOff>54483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45610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20842</xdr:rowOff>
    </xdr:from>
    <xdr:to>
      <xdr:col>6</xdr:col>
      <xdr:colOff>38100</xdr:colOff>
      <xdr:row>99</xdr:row>
      <xdr:rowOff>122442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9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113569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8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91313</xdr:rowOff>
    </xdr:from>
    <xdr:to>
      <xdr:col>55</xdr:col>
      <xdr:colOff>0</xdr:colOff>
      <xdr:row>38</xdr:row>
      <xdr:rowOff>163322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06413"/>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88646</xdr:rowOff>
    </xdr:from>
    <xdr:to>
      <xdr:col>50</xdr:col>
      <xdr:colOff>114300</xdr:colOff>
      <xdr:row>38</xdr:row>
      <xdr:rowOff>91313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0374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88646</xdr:rowOff>
    </xdr:from>
    <xdr:to>
      <xdr:col>45</xdr:col>
      <xdr:colOff>177800</xdr:colOff>
      <xdr:row>38</xdr:row>
      <xdr:rowOff>97028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0374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93980</xdr:rowOff>
    </xdr:from>
    <xdr:to>
      <xdr:col>41</xdr:col>
      <xdr:colOff>50800</xdr:colOff>
      <xdr:row>38</xdr:row>
      <xdr:rowOff>97028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090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112522</xdr:rowOff>
    </xdr:from>
    <xdr:to>
      <xdr:col>55</xdr:col>
      <xdr:colOff>50800</xdr:colOff>
      <xdr:row>39</xdr:row>
      <xdr:rowOff>42672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27449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4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40513</xdr:rowOff>
    </xdr:from>
    <xdr:to>
      <xdr:col>50</xdr:col>
      <xdr:colOff>165100</xdr:colOff>
      <xdr:row>38</xdr:row>
      <xdr:rowOff>142113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133240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4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37846</xdr:rowOff>
    </xdr:from>
    <xdr:to>
      <xdr:col>46</xdr:col>
      <xdr:colOff>38100</xdr:colOff>
      <xdr:row>38</xdr:row>
      <xdr:rowOff>139446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130573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4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46228</xdr:rowOff>
    </xdr:from>
    <xdr:to>
      <xdr:col>41</xdr:col>
      <xdr:colOff>101600</xdr:colOff>
      <xdr:row>38</xdr:row>
      <xdr:rowOff>147828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138955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54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43180</xdr:rowOff>
    </xdr:from>
    <xdr:to>
      <xdr:col>36</xdr:col>
      <xdr:colOff>165100</xdr:colOff>
      <xdr:row>38</xdr:row>
      <xdr:rowOff>144780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135907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160389</xdr:rowOff>
    </xdr:from>
    <xdr:to>
      <xdr:col>55</xdr:col>
      <xdr:colOff>0</xdr:colOff>
      <xdr:row>56</xdr:row>
      <xdr:rowOff>165018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61589"/>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156788</xdr:rowOff>
    </xdr:from>
    <xdr:to>
      <xdr:col>50</xdr:col>
      <xdr:colOff>114300</xdr:colOff>
      <xdr:row>56</xdr:row>
      <xdr:rowOff>165018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57988"/>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93542</xdr:rowOff>
    </xdr:from>
    <xdr:to>
      <xdr:col>45</xdr:col>
      <xdr:colOff>177800</xdr:colOff>
      <xdr:row>56</xdr:row>
      <xdr:rowOff>156788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94742"/>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93542</xdr:rowOff>
    </xdr:from>
    <xdr:to>
      <xdr:col>41</xdr:col>
      <xdr:colOff>50800</xdr:colOff>
      <xdr:row>56</xdr:row>
      <xdr:rowOff>122021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94742"/>
          <a:ext cx="889000" cy="2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109589</xdr:rowOff>
    </xdr:from>
    <xdr:to>
      <xdr:col>55</xdr:col>
      <xdr:colOff>50800</xdr:colOff>
      <xdr:row>57</xdr:row>
      <xdr:rowOff>39739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132466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114218</xdr:rowOff>
    </xdr:from>
    <xdr:to>
      <xdr:col>50</xdr:col>
      <xdr:colOff>165100</xdr:colOff>
      <xdr:row>57</xdr:row>
      <xdr:rowOff>44368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105988</xdr:rowOff>
    </xdr:from>
    <xdr:to>
      <xdr:col>46</xdr:col>
      <xdr:colOff>38100</xdr:colOff>
      <xdr:row>57</xdr:row>
      <xdr:rowOff>36138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0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52665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8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42742</xdr:rowOff>
    </xdr:from>
    <xdr:to>
      <xdr:col>41</xdr:col>
      <xdr:colOff>101600</xdr:colOff>
      <xdr:row>56</xdr:row>
      <xdr:rowOff>144342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160869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1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71221</xdr:rowOff>
    </xdr:from>
    <xdr:to>
      <xdr:col>36</xdr:col>
      <xdr:colOff>165100</xdr:colOff>
      <xdr:row>57</xdr:row>
      <xdr:rowOff>1371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17898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115605</xdr:rowOff>
    </xdr:from>
    <xdr:to>
      <xdr:col>55</xdr:col>
      <xdr:colOff>0</xdr:colOff>
      <xdr:row>77</xdr:row>
      <xdr:rowOff>45906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45805"/>
          <a:ext cx="838200" cy="10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73430</xdr:rowOff>
    </xdr:from>
    <xdr:to>
      <xdr:col>50</xdr:col>
      <xdr:colOff>114300</xdr:colOff>
      <xdr:row>76</xdr:row>
      <xdr:rowOff>115605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03630"/>
          <a:ext cx="889000" cy="4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73430</xdr:rowOff>
    </xdr:from>
    <xdr:to>
      <xdr:col>45</xdr:col>
      <xdr:colOff>177800</xdr:colOff>
      <xdr:row>76</xdr:row>
      <xdr:rowOff>77704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03630"/>
          <a:ext cx="8890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61336</xdr:rowOff>
    </xdr:from>
    <xdr:to>
      <xdr:col>41</xdr:col>
      <xdr:colOff>50800</xdr:colOff>
      <xdr:row>76</xdr:row>
      <xdr:rowOff>77704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91536"/>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166556</xdr:rowOff>
    </xdr:from>
    <xdr:to>
      <xdr:col>55</xdr:col>
      <xdr:colOff>50800</xdr:colOff>
      <xdr:row>77</xdr:row>
      <xdr:rowOff>96706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144983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7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64805</xdr:rowOff>
    </xdr:from>
    <xdr:to>
      <xdr:col>50</xdr:col>
      <xdr:colOff>165100</xdr:colOff>
      <xdr:row>76</xdr:row>
      <xdr:rowOff>166405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9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11482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7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22630</xdr:rowOff>
    </xdr:from>
    <xdr:to>
      <xdr:col>46</xdr:col>
      <xdr:colOff>38100</xdr:colOff>
      <xdr:row>76</xdr:row>
      <xdr:rowOff>124230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140756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26904</xdr:rowOff>
    </xdr:from>
    <xdr:to>
      <xdr:col>41</xdr:col>
      <xdr:colOff>101600</xdr:colOff>
      <xdr:row>76</xdr:row>
      <xdr:rowOff>128504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5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145031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10536</xdr:rowOff>
    </xdr:from>
    <xdr:to>
      <xdr:col>36</xdr:col>
      <xdr:colOff>165100</xdr:colOff>
      <xdr:row>76</xdr:row>
      <xdr:rowOff>112136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128663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81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127203</xdr:rowOff>
    </xdr:from>
    <xdr:to>
      <xdr:col>55</xdr:col>
      <xdr:colOff>0</xdr:colOff>
      <xdr:row>98</xdr:row>
      <xdr:rowOff>13646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57853"/>
          <a:ext cx="838200" cy="5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13646</xdr:rowOff>
    </xdr:from>
    <xdr:to>
      <xdr:col>50</xdr:col>
      <xdr:colOff>114300</xdr:colOff>
      <xdr:row>98</xdr:row>
      <xdr:rowOff>143929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15746"/>
          <a:ext cx="889000" cy="1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143929</xdr:rowOff>
    </xdr:from>
    <xdr:to>
      <xdr:col>45</xdr:col>
      <xdr:colOff>177800</xdr:colOff>
      <xdr:row>99</xdr:row>
      <xdr:rowOff>69881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46029"/>
          <a:ext cx="889000" cy="9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69881</xdr:rowOff>
    </xdr:from>
    <xdr:to>
      <xdr:col>41</xdr:col>
      <xdr:colOff>50800</xdr:colOff>
      <xdr:row>99</xdr:row>
      <xdr:rowOff>94932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7043431"/>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76403</xdr:rowOff>
    </xdr:from>
    <xdr:to>
      <xdr:col>55</xdr:col>
      <xdr:colOff>50800</xdr:colOff>
      <xdr:row>98</xdr:row>
      <xdr:rowOff>6553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54830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134296</xdr:rowOff>
    </xdr:from>
    <xdr:to>
      <xdr:col>50</xdr:col>
      <xdr:colOff>165100</xdr:colOff>
      <xdr:row>98</xdr:row>
      <xdr:rowOff>64446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6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55573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5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93129</xdr:rowOff>
    </xdr:from>
    <xdr:to>
      <xdr:col>46</xdr:col>
      <xdr:colOff>38100</xdr:colOff>
      <xdr:row>99</xdr:row>
      <xdr:rowOff>23279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14406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8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19081</xdr:rowOff>
    </xdr:from>
    <xdr:to>
      <xdr:col>41</xdr:col>
      <xdr:colOff>101600</xdr:colOff>
      <xdr:row>99</xdr:row>
      <xdr:rowOff>120681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9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111808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08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44132</xdr:rowOff>
    </xdr:from>
    <xdr:to>
      <xdr:col>36</xdr:col>
      <xdr:colOff>165100</xdr:colOff>
      <xdr:row>99</xdr:row>
      <xdr:rowOff>145732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70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136859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1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74244</xdr:rowOff>
    </xdr:from>
    <xdr:to>
      <xdr:col>85</xdr:col>
      <xdr:colOff>127000</xdr:colOff>
      <xdr:row>37</xdr:row>
      <xdr:rowOff>59918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246444"/>
          <a:ext cx="838200" cy="1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59918</xdr:rowOff>
    </xdr:from>
    <xdr:to>
      <xdr:col>81</xdr:col>
      <xdr:colOff>50800</xdr:colOff>
      <xdr:row>37</xdr:row>
      <xdr:rowOff>124955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03568"/>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124955</xdr:rowOff>
    </xdr:from>
    <xdr:to>
      <xdr:col>76</xdr:col>
      <xdr:colOff>114300</xdr:colOff>
      <xdr:row>37</xdr:row>
      <xdr:rowOff>140233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68605"/>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140233</xdr:rowOff>
    </xdr:from>
    <xdr:to>
      <xdr:col>71</xdr:col>
      <xdr:colOff>177800</xdr:colOff>
      <xdr:row>38</xdr:row>
      <xdr:rowOff>24943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83883"/>
          <a:ext cx="8890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23444</xdr:rowOff>
    </xdr:from>
    <xdr:to>
      <xdr:col>85</xdr:col>
      <xdr:colOff>177800</xdr:colOff>
      <xdr:row>36</xdr:row>
      <xdr:rowOff>125044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46321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4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9118</xdr:rowOff>
    </xdr:from>
    <xdr:to>
      <xdr:col>81</xdr:col>
      <xdr:colOff>101600</xdr:colOff>
      <xdr:row>37</xdr:row>
      <xdr:rowOff>110718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101845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74155</xdr:rowOff>
    </xdr:from>
    <xdr:to>
      <xdr:col>76</xdr:col>
      <xdr:colOff>165100</xdr:colOff>
      <xdr:row>38</xdr:row>
      <xdr:rowOff>4305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166882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1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89433</xdr:rowOff>
    </xdr:from>
    <xdr:to>
      <xdr:col>72</xdr:col>
      <xdr:colOff>38100</xdr:colOff>
      <xdr:row>38</xdr:row>
      <xdr:rowOff>19583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2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145593</xdr:rowOff>
    </xdr:from>
    <xdr:to>
      <xdr:col>67</xdr:col>
      <xdr:colOff>101600</xdr:colOff>
      <xdr:row>38</xdr:row>
      <xdr:rowOff>75743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66870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151478</xdr:rowOff>
    </xdr:from>
    <xdr:to>
      <xdr:col>85</xdr:col>
      <xdr:colOff>127000</xdr:colOff>
      <xdr:row>58</xdr:row>
      <xdr:rowOff>108872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924128"/>
          <a:ext cx="838200" cy="12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66439</xdr:rowOff>
    </xdr:from>
    <xdr:to>
      <xdr:col>81</xdr:col>
      <xdr:colOff>50800</xdr:colOff>
      <xdr:row>58</xdr:row>
      <xdr:rowOff>108872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10010539"/>
          <a:ext cx="889000" cy="4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66439</xdr:rowOff>
    </xdr:from>
    <xdr:to>
      <xdr:col>76</xdr:col>
      <xdr:colOff>114300</xdr:colOff>
      <xdr:row>58</xdr:row>
      <xdr:rowOff>89179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010539"/>
          <a:ext cx="889000" cy="2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36797</xdr:rowOff>
    </xdr:from>
    <xdr:to>
      <xdr:col>71</xdr:col>
      <xdr:colOff>177800</xdr:colOff>
      <xdr:row>58</xdr:row>
      <xdr:rowOff>89179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980897"/>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100678</xdr:rowOff>
    </xdr:from>
    <xdr:to>
      <xdr:col>85</xdr:col>
      <xdr:colOff>177800</xdr:colOff>
      <xdr:row>58</xdr:row>
      <xdr:rowOff>30828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79105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58072</xdr:rowOff>
    </xdr:from>
    <xdr:to>
      <xdr:col>81</xdr:col>
      <xdr:colOff>101600</xdr:colOff>
      <xdr:row>58</xdr:row>
      <xdr:rowOff>159672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150799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9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15639</xdr:rowOff>
    </xdr:from>
    <xdr:to>
      <xdr:col>76</xdr:col>
      <xdr:colOff>165100</xdr:colOff>
      <xdr:row>58</xdr:row>
      <xdr:rowOff>117239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108366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5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38379</xdr:rowOff>
    </xdr:from>
    <xdr:to>
      <xdr:col>72</xdr:col>
      <xdr:colOff>38100</xdr:colOff>
      <xdr:row>58</xdr:row>
      <xdr:rowOff>139979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131106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7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157447</xdr:rowOff>
    </xdr:from>
    <xdr:to>
      <xdr:col>67</xdr:col>
      <xdr:colOff>101600</xdr:colOff>
      <xdr:row>58</xdr:row>
      <xdr:rowOff>87597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3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78724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2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84020</xdr:rowOff>
    </xdr:from>
    <xdr:to>
      <xdr:col>85</xdr:col>
      <xdr:colOff>127000</xdr:colOff>
      <xdr:row>79</xdr:row>
      <xdr:rowOff>86272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28570"/>
          <a:ext cx="838200" cy="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86272</xdr:rowOff>
    </xdr:from>
    <xdr:to>
      <xdr:col>81</xdr:col>
      <xdr:colOff>50800</xdr:colOff>
      <xdr:row>79</xdr:row>
      <xdr:rowOff>90257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30822"/>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89049</xdr:rowOff>
    </xdr:from>
    <xdr:to>
      <xdr:col>76</xdr:col>
      <xdr:colOff>114300</xdr:colOff>
      <xdr:row>79</xdr:row>
      <xdr:rowOff>90257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33599"/>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53191</xdr:rowOff>
    </xdr:from>
    <xdr:to>
      <xdr:col>71</xdr:col>
      <xdr:colOff>177800</xdr:colOff>
      <xdr:row>79</xdr:row>
      <xdr:rowOff>89049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97741"/>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33220</xdr:rowOff>
    </xdr:from>
    <xdr:to>
      <xdr:col>85</xdr:col>
      <xdr:colOff>177800</xdr:colOff>
      <xdr:row>79</xdr:row>
      <xdr:rowOff>134820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35472</xdr:rowOff>
    </xdr:from>
    <xdr:to>
      <xdr:col>81</xdr:col>
      <xdr:colOff>101600</xdr:colOff>
      <xdr:row>79</xdr:row>
      <xdr:rowOff>137072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128199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72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39457</xdr:rowOff>
    </xdr:from>
    <xdr:to>
      <xdr:col>76</xdr:col>
      <xdr:colOff>165100</xdr:colOff>
      <xdr:row>79</xdr:row>
      <xdr:rowOff>141057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132184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6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38249</xdr:rowOff>
    </xdr:from>
    <xdr:to>
      <xdr:col>72</xdr:col>
      <xdr:colOff>38100</xdr:colOff>
      <xdr:row>79</xdr:row>
      <xdr:rowOff>139849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130976</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7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2391</xdr:rowOff>
    </xdr:from>
    <xdr:to>
      <xdr:col>67</xdr:col>
      <xdr:colOff>101600</xdr:colOff>
      <xdr:row>79</xdr:row>
      <xdr:rowOff>103991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95118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3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18562</xdr:rowOff>
    </xdr:from>
    <xdr:to>
      <xdr:col>85</xdr:col>
      <xdr:colOff>127000</xdr:colOff>
      <xdr:row>96</xdr:row>
      <xdr:rowOff>37936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77762"/>
          <a:ext cx="8382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104153</xdr:rowOff>
    </xdr:from>
    <xdr:to>
      <xdr:col>81</xdr:col>
      <xdr:colOff>50800</xdr:colOff>
      <xdr:row>96</xdr:row>
      <xdr:rowOff>18562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391903"/>
          <a:ext cx="889000" cy="8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104153</xdr:rowOff>
    </xdr:from>
    <xdr:to>
      <xdr:col>76</xdr:col>
      <xdr:colOff>114300</xdr:colOff>
      <xdr:row>95</xdr:row>
      <xdr:rowOff>117317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91903"/>
          <a:ext cx="889000" cy="1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117317</xdr:rowOff>
    </xdr:from>
    <xdr:to>
      <xdr:col>71</xdr:col>
      <xdr:colOff>177800</xdr:colOff>
      <xdr:row>95</xdr:row>
      <xdr:rowOff>125870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05067"/>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158586</xdr:rowOff>
    </xdr:from>
    <xdr:to>
      <xdr:col>85</xdr:col>
      <xdr:colOff>177800</xdr:colOff>
      <xdr:row>96</xdr:row>
      <xdr:rowOff>88736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4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137013</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2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139212</xdr:rowOff>
    </xdr:from>
    <xdr:to>
      <xdr:col>81</xdr:col>
      <xdr:colOff>101600</xdr:colOff>
      <xdr:row>96</xdr:row>
      <xdr:rowOff>69362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60489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53353</xdr:rowOff>
    </xdr:from>
    <xdr:to>
      <xdr:col>76</xdr:col>
      <xdr:colOff>165100</xdr:colOff>
      <xdr:row>95</xdr:row>
      <xdr:rowOff>154953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3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146080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4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66517</xdr:rowOff>
    </xdr:from>
    <xdr:to>
      <xdr:col>72</xdr:col>
      <xdr:colOff>38100</xdr:colOff>
      <xdr:row>95</xdr:row>
      <xdr:rowOff>168117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159244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4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75070</xdr:rowOff>
    </xdr:from>
    <xdr:to>
      <xdr:col>67</xdr:col>
      <xdr:colOff>101600</xdr:colOff>
      <xdr:row>96</xdr:row>
      <xdr:rowOff>5220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21747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1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40031</xdr:rowOff>
    </xdr:from>
    <xdr:to>
      <xdr:col>116</xdr:col>
      <xdr:colOff>63500</xdr:colOff>
      <xdr:row>38</xdr:row>
      <xdr:rowOff>120497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5183531"/>
          <a:ext cx="838200" cy="145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34409</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495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120497</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6355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9262</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160681</xdr:rowOff>
    </xdr:from>
    <xdr:to>
      <xdr:col>116</xdr:col>
      <xdr:colOff>114300</xdr:colOff>
      <xdr:row>30</xdr:row>
      <xdr:rowOff>90831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51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113708</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08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69697</xdr:rowOff>
    </xdr:from>
    <xdr:to>
      <xdr:col>112</xdr:col>
      <xdr:colOff>38100</xdr:colOff>
      <xdr:row>38</xdr:row>
      <xdr:rowOff>171297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16375</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66333" y="63600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類似団体の平均に比べ、議会費、農林水産業費、</a:t>
          </a:r>
          <a:r>
            <a:rPr kumimoji="1" lang="ja-JP" altLang="en-US" sz="1100">
              <a:solidFill>
                <a:sysClr val="windowText" lastClr="000000"/>
              </a:solidFill>
              <a:effectLst/>
              <a:latin typeface="+mn-lt"/>
              <a:ea typeface="+mn-ea"/>
              <a:cs typeface="+mn-cs"/>
            </a:rPr>
            <a:t>消防</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、諸支出金</a:t>
          </a:r>
          <a:r>
            <a:rPr kumimoji="1" lang="ja-JP" altLang="ja-JP" sz="1100">
              <a:solidFill>
                <a:sysClr val="windowText" lastClr="000000"/>
              </a:solidFill>
              <a:effectLst/>
              <a:latin typeface="+mn-lt"/>
              <a:ea typeface="+mn-ea"/>
              <a:cs typeface="+mn-cs"/>
            </a:rPr>
            <a:t>は高く、それ以外の総務費、</a:t>
          </a:r>
          <a:r>
            <a:rPr kumimoji="1" lang="ja-JP" altLang="en-US" sz="1100">
              <a:solidFill>
                <a:sysClr val="windowText" lastClr="000000"/>
              </a:solidFill>
              <a:effectLst/>
              <a:latin typeface="+mn-lt"/>
              <a:ea typeface="+mn-ea"/>
              <a:cs typeface="+mn-cs"/>
            </a:rPr>
            <a:t>民生費、</a:t>
          </a:r>
          <a:r>
            <a:rPr kumimoji="1" lang="ja-JP" altLang="ja-JP" sz="1100">
              <a:solidFill>
                <a:sysClr val="windowText" lastClr="000000"/>
              </a:solidFill>
              <a:effectLst/>
              <a:latin typeface="+mn-lt"/>
              <a:ea typeface="+mn-ea"/>
              <a:cs typeface="+mn-cs"/>
            </a:rPr>
            <a:t>衛生費、土木費、教育費等は低くなってい</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諸支出金は、普通財産取得費（</a:t>
          </a:r>
          <a:r>
            <a:rPr kumimoji="1" lang="en-US" altLang="ja-JP" sz="1100">
              <a:solidFill>
                <a:sysClr val="windowText" lastClr="000000"/>
              </a:solidFill>
              <a:effectLst/>
              <a:latin typeface="+mn-lt"/>
              <a:ea typeface="+mn-ea"/>
              <a:cs typeface="+mn-cs"/>
            </a:rPr>
            <a:t>29,821</a:t>
          </a:r>
          <a:r>
            <a:rPr kumimoji="1" lang="ja-JP" altLang="en-US" sz="1100">
              <a:solidFill>
                <a:sysClr val="windowText" lastClr="000000"/>
              </a:solidFill>
              <a:effectLst/>
              <a:latin typeface="+mn-lt"/>
              <a:ea typeface="+mn-ea"/>
              <a:cs typeface="+mn-cs"/>
            </a:rPr>
            <a:t>千円）の皆増等により前年度から大きく増額となっている。民生費は、定額減税調整給付金（</a:t>
          </a:r>
          <a:r>
            <a:rPr kumimoji="1" lang="en-US" altLang="ja-JP" sz="1100">
              <a:solidFill>
                <a:sysClr val="windowText" lastClr="000000"/>
              </a:solidFill>
              <a:effectLst/>
              <a:latin typeface="+mn-lt"/>
              <a:ea typeface="+mn-ea"/>
              <a:cs typeface="+mn-cs"/>
            </a:rPr>
            <a:t>158,080</a:t>
          </a:r>
          <a:r>
            <a:rPr kumimoji="1" lang="ja-JP" altLang="en-US" sz="1100">
              <a:solidFill>
                <a:sysClr val="windowText" lastClr="000000"/>
              </a:solidFill>
              <a:effectLst/>
              <a:latin typeface="+mn-lt"/>
              <a:ea typeface="+mn-ea"/>
              <a:cs typeface="+mn-cs"/>
            </a:rPr>
            <a:t>千円）の皆増等により前年度から</a:t>
          </a:r>
          <a:r>
            <a:rPr kumimoji="1" lang="en-US" altLang="ja-JP" sz="1100">
              <a:solidFill>
                <a:sysClr val="windowText" lastClr="000000"/>
              </a:solidFill>
              <a:effectLst/>
              <a:latin typeface="+mn-lt"/>
              <a:ea typeface="+mn-ea"/>
              <a:cs typeface="+mn-cs"/>
            </a:rPr>
            <a:t>10,122</a:t>
          </a:r>
          <a:r>
            <a:rPr kumimoji="1" lang="ja-JP" altLang="en-US" sz="1100">
              <a:solidFill>
                <a:sysClr val="windowText" lastClr="000000"/>
              </a:solidFill>
              <a:effectLst/>
              <a:latin typeface="+mn-lt"/>
              <a:ea typeface="+mn-ea"/>
              <a:cs typeface="+mn-cs"/>
            </a:rPr>
            <a:t>円の増となったが、当該事業は全国的に臨時に実施された事業であるため、類似団体との差額は同程度で推移している。商工費は、令和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年度に実施した益子町緊急経済対策事業者等支援金（</a:t>
          </a:r>
          <a:r>
            <a:rPr kumimoji="1" lang="en-US" altLang="ja-JP" sz="1100">
              <a:solidFill>
                <a:sysClr val="windowText" lastClr="000000"/>
              </a:solidFill>
              <a:effectLst/>
              <a:latin typeface="+mn-lt"/>
              <a:ea typeface="+mn-ea"/>
              <a:cs typeface="+mn-cs"/>
            </a:rPr>
            <a:t>20,900</a:t>
          </a:r>
          <a:r>
            <a:rPr kumimoji="1" lang="ja-JP" altLang="en-US" sz="1100">
              <a:solidFill>
                <a:sysClr val="windowText" lastClr="000000"/>
              </a:solidFill>
              <a:effectLst/>
              <a:latin typeface="+mn-lt"/>
              <a:ea typeface="+mn-ea"/>
              <a:cs typeface="+mn-cs"/>
            </a:rPr>
            <a:t>千円）が皆減となったほか、プレミアム商品券発行事業補助金が減額（△</a:t>
          </a:r>
          <a:r>
            <a:rPr kumimoji="1" lang="en-US" altLang="ja-JP" sz="1100">
              <a:solidFill>
                <a:sysClr val="windowText" lastClr="000000"/>
              </a:solidFill>
              <a:effectLst/>
              <a:latin typeface="+mn-lt"/>
              <a:ea typeface="+mn-ea"/>
              <a:cs typeface="+mn-cs"/>
            </a:rPr>
            <a:t>13,396</a:t>
          </a:r>
          <a:r>
            <a:rPr kumimoji="1" lang="ja-JP" altLang="en-US" sz="1100">
              <a:solidFill>
                <a:sysClr val="windowText" lastClr="000000"/>
              </a:solidFill>
              <a:effectLst/>
              <a:latin typeface="+mn-lt"/>
              <a:ea typeface="+mn-ea"/>
              <a:cs typeface="+mn-cs"/>
            </a:rPr>
            <a:t>千円）となったことなどにより、前年度から</a:t>
          </a:r>
          <a:r>
            <a:rPr kumimoji="1" lang="en-US" altLang="ja-JP" sz="1100">
              <a:solidFill>
                <a:sysClr val="windowText" lastClr="000000"/>
              </a:solidFill>
              <a:effectLst/>
              <a:latin typeface="+mn-lt"/>
              <a:ea typeface="+mn-ea"/>
              <a:cs typeface="+mn-cs"/>
            </a:rPr>
            <a:t>4,451</a:t>
          </a:r>
          <a:r>
            <a:rPr kumimoji="1" lang="ja-JP" altLang="en-US" sz="1100">
              <a:solidFill>
                <a:sysClr val="windowText" lastClr="000000"/>
              </a:solidFill>
              <a:effectLst/>
              <a:latin typeface="+mn-lt"/>
              <a:ea typeface="+mn-ea"/>
              <a:cs typeface="+mn-cs"/>
            </a:rPr>
            <a:t>円の減となった。消防費は、消防ポンプ自動車購入費（</a:t>
          </a:r>
          <a:r>
            <a:rPr kumimoji="1" lang="en-US" altLang="ja-JP" sz="1100">
              <a:solidFill>
                <a:sysClr val="windowText" lastClr="000000"/>
              </a:solidFill>
              <a:effectLst/>
              <a:latin typeface="+mn-lt"/>
              <a:ea typeface="+mn-ea"/>
              <a:cs typeface="+mn-cs"/>
            </a:rPr>
            <a:t>44,141</a:t>
          </a:r>
          <a:r>
            <a:rPr kumimoji="1" lang="ja-JP" altLang="en-US" sz="1100">
              <a:solidFill>
                <a:sysClr val="windowText" lastClr="000000"/>
              </a:solidFill>
              <a:effectLst/>
              <a:latin typeface="+mn-lt"/>
              <a:ea typeface="+mn-ea"/>
              <a:cs typeface="+mn-cs"/>
            </a:rPr>
            <a:t>千円）が皆増となったほか、防災無線工事等が増額（＋</a:t>
          </a:r>
          <a:r>
            <a:rPr kumimoji="1" lang="en-US" altLang="ja-JP" sz="1100">
              <a:solidFill>
                <a:sysClr val="windowText" lastClr="000000"/>
              </a:solidFill>
              <a:effectLst/>
              <a:latin typeface="+mn-lt"/>
              <a:ea typeface="+mn-ea"/>
              <a:cs typeface="+mn-cs"/>
            </a:rPr>
            <a:t>40,238</a:t>
          </a:r>
          <a:r>
            <a:rPr kumimoji="1" lang="ja-JP" altLang="en-US" sz="1100">
              <a:solidFill>
                <a:sysClr val="windowText" lastClr="000000"/>
              </a:solidFill>
              <a:effectLst/>
              <a:latin typeface="+mn-lt"/>
              <a:ea typeface="+mn-ea"/>
              <a:cs typeface="+mn-cs"/>
            </a:rPr>
            <a:t>千円）となったことなどにより前年度から</a:t>
          </a:r>
          <a:r>
            <a:rPr kumimoji="1" lang="en-US" altLang="ja-JP" sz="1100">
              <a:solidFill>
                <a:sysClr val="windowText" lastClr="000000"/>
              </a:solidFill>
              <a:effectLst/>
              <a:latin typeface="+mn-lt"/>
              <a:ea typeface="+mn-ea"/>
              <a:cs typeface="+mn-cs"/>
            </a:rPr>
            <a:t>4,124</a:t>
          </a:r>
          <a:r>
            <a:rPr kumimoji="1" lang="ja-JP" altLang="en-US" sz="1100">
              <a:solidFill>
                <a:sysClr val="windowText" lastClr="000000"/>
              </a:solidFill>
              <a:effectLst/>
              <a:latin typeface="+mn-lt"/>
              <a:ea typeface="+mn-ea"/>
              <a:cs typeface="+mn-cs"/>
            </a:rPr>
            <a:t>円の増となり、類似団体の平均よりも</a:t>
          </a:r>
          <a:r>
            <a:rPr kumimoji="1" lang="en-US" altLang="ja-JP" sz="1100">
              <a:solidFill>
                <a:sysClr val="windowText" lastClr="000000"/>
              </a:solidFill>
              <a:effectLst/>
              <a:latin typeface="+mn-lt"/>
              <a:ea typeface="+mn-ea"/>
              <a:cs typeface="+mn-cs"/>
            </a:rPr>
            <a:t>3,896</a:t>
          </a:r>
          <a:r>
            <a:rPr kumimoji="1" lang="ja-JP" altLang="en-US" sz="1100">
              <a:solidFill>
                <a:sysClr val="windowText" lastClr="000000"/>
              </a:solidFill>
              <a:effectLst/>
              <a:latin typeface="+mn-lt"/>
              <a:ea typeface="+mn-ea"/>
              <a:cs typeface="+mn-cs"/>
            </a:rPr>
            <a:t>円高くなった。教育費は、小学校体育館照明</a:t>
          </a:r>
          <a:r>
            <a:rPr kumimoji="1" lang="en-US" altLang="ja-JP" sz="1100">
              <a:solidFill>
                <a:sysClr val="windowText" lastClr="000000"/>
              </a:solidFill>
              <a:effectLst/>
              <a:latin typeface="+mn-lt"/>
              <a:ea typeface="+mn-ea"/>
              <a:cs typeface="+mn-cs"/>
            </a:rPr>
            <a:t>LED</a:t>
          </a:r>
          <a:r>
            <a:rPr kumimoji="1" lang="ja-JP" altLang="en-US" sz="1100">
              <a:solidFill>
                <a:sysClr val="windowText" lastClr="000000"/>
              </a:solidFill>
              <a:effectLst/>
              <a:latin typeface="+mn-lt"/>
              <a:ea typeface="+mn-ea"/>
              <a:cs typeface="+mn-cs"/>
            </a:rPr>
            <a:t>工事（</a:t>
          </a:r>
          <a:r>
            <a:rPr kumimoji="1" lang="en-US" altLang="ja-JP" sz="1100">
              <a:solidFill>
                <a:sysClr val="windowText" lastClr="000000"/>
              </a:solidFill>
              <a:effectLst/>
              <a:latin typeface="+mn-lt"/>
              <a:ea typeface="+mn-ea"/>
              <a:cs typeface="+mn-cs"/>
            </a:rPr>
            <a:t>35,041</a:t>
          </a:r>
          <a:r>
            <a:rPr kumimoji="1" lang="ja-JP" altLang="en-US" sz="1100">
              <a:solidFill>
                <a:sysClr val="windowText" lastClr="000000"/>
              </a:solidFill>
              <a:effectLst/>
              <a:latin typeface="+mn-lt"/>
              <a:ea typeface="+mn-ea"/>
              <a:cs typeface="+mn-cs"/>
            </a:rPr>
            <a:t>千円）が皆増となったほか、図書館建設事業費が増額（＋</a:t>
          </a:r>
          <a:r>
            <a:rPr kumimoji="1" lang="en-US" altLang="ja-JP" sz="1100">
              <a:solidFill>
                <a:sysClr val="windowText" lastClr="000000"/>
              </a:solidFill>
              <a:effectLst/>
              <a:latin typeface="+mn-lt"/>
              <a:ea typeface="+mn-ea"/>
              <a:cs typeface="+mn-cs"/>
            </a:rPr>
            <a:t>47,000</a:t>
          </a:r>
          <a:r>
            <a:rPr kumimoji="1" lang="ja-JP" altLang="en-US" sz="1100">
              <a:solidFill>
                <a:sysClr val="windowText" lastClr="000000"/>
              </a:solidFill>
              <a:effectLst/>
              <a:latin typeface="+mn-lt"/>
              <a:ea typeface="+mn-ea"/>
              <a:cs typeface="+mn-cs"/>
            </a:rPr>
            <a:t>千円）となったことなどにより、前年度から</a:t>
          </a:r>
          <a:r>
            <a:rPr kumimoji="1" lang="en-US" altLang="ja-JP" sz="1100">
              <a:solidFill>
                <a:sysClr val="windowText" lastClr="000000"/>
              </a:solidFill>
              <a:effectLst/>
              <a:latin typeface="+mn-lt"/>
              <a:ea typeface="+mn-ea"/>
              <a:cs typeface="+mn-cs"/>
            </a:rPr>
            <a:t>11,836</a:t>
          </a:r>
          <a:r>
            <a:rPr kumimoji="1" lang="ja-JP" altLang="en-US" sz="1100">
              <a:solidFill>
                <a:sysClr val="windowText" lastClr="000000"/>
              </a:solidFill>
              <a:effectLst/>
              <a:latin typeface="+mn-lt"/>
              <a:ea typeface="+mn-ea"/>
              <a:cs typeface="+mn-cs"/>
            </a:rPr>
            <a:t>円の増となった。</a:t>
          </a:r>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年度は取り崩しを行ったため、標準財政規模に対する割合が前年度から</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28.53</a:t>
          </a:r>
          <a:r>
            <a:rPr kumimoji="1" lang="ja-JP" altLang="en-US" sz="1300">
              <a:latin typeface="ＭＳ ゴシック" pitchFamily="49" charset="-128"/>
              <a:ea typeface="ＭＳ ゴシック" pitchFamily="49" charset="-128"/>
            </a:rPr>
            <a:t>％となった。</a:t>
          </a:r>
        </a:p>
        <a:p>
          <a:r>
            <a:rPr kumimoji="1" lang="ja-JP" altLang="en-US" sz="1300">
              <a:latin typeface="ＭＳ ゴシック" pitchFamily="49" charset="-128"/>
              <a:ea typeface="ＭＳ ゴシック" pitchFamily="49" charset="-128"/>
            </a:rPr>
            <a:t>　実質収支額については、前年度から</a:t>
          </a:r>
          <a:r>
            <a:rPr kumimoji="1" lang="en-US" altLang="ja-JP" sz="1300">
              <a:latin typeface="ＭＳ ゴシック" pitchFamily="49" charset="-128"/>
              <a:ea typeface="ＭＳ ゴシック" pitchFamily="49" charset="-128"/>
            </a:rPr>
            <a:t>2.49</a:t>
          </a:r>
          <a:r>
            <a:rPr kumimoji="1" lang="ja-JP" altLang="en-US" sz="1300">
              <a:latin typeface="ＭＳ ゴシック" pitchFamily="49" charset="-128"/>
              <a:ea typeface="ＭＳ ゴシック" pitchFamily="49" charset="-128"/>
            </a:rPr>
            <a:t>ポイント増の</a:t>
          </a:r>
          <a:r>
            <a:rPr kumimoji="1" lang="en-US" altLang="ja-JP" sz="1300">
              <a:latin typeface="ＭＳ ゴシック" pitchFamily="49" charset="-128"/>
              <a:ea typeface="ＭＳ ゴシック" pitchFamily="49" charset="-128"/>
            </a:rPr>
            <a:t>6.69</a:t>
          </a:r>
          <a:r>
            <a:rPr kumimoji="1" lang="ja-JP" altLang="en-US" sz="1300">
              <a:latin typeface="ＭＳ ゴシック" pitchFamily="49" charset="-128"/>
              <a:ea typeface="ＭＳ ゴシック" pitchFamily="49" charset="-128"/>
            </a:rPr>
            <a:t>％となった。</a:t>
          </a:r>
        </a:p>
        <a:p>
          <a:r>
            <a:rPr kumimoji="1" lang="ja-JP" altLang="en-US" sz="1300">
              <a:latin typeface="ＭＳ ゴシック" pitchFamily="49" charset="-128"/>
              <a:ea typeface="ＭＳ ゴシック" pitchFamily="49" charset="-128"/>
            </a:rPr>
            <a:t>　実質単年度収支については、前年度から</a:t>
          </a:r>
          <a:r>
            <a:rPr kumimoji="1" lang="en-US" altLang="ja-JP" sz="1300">
              <a:latin typeface="ＭＳ ゴシック" pitchFamily="49" charset="-128"/>
              <a:ea typeface="ＭＳ ゴシック" pitchFamily="49" charset="-128"/>
            </a:rPr>
            <a:t>4.32</a:t>
          </a:r>
          <a:r>
            <a:rPr kumimoji="1" lang="ja-JP" altLang="en-US" sz="1300">
              <a:latin typeface="ＭＳ ゴシック" pitchFamily="49" charset="-128"/>
              <a:ea typeface="ＭＳ ゴシック" pitchFamily="49" charset="-128"/>
            </a:rPr>
            <a:t>ポイント増のマイナス</a:t>
          </a:r>
          <a:r>
            <a:rPr kumimoji="1" lang="en-US" altLang="ja-JP" sz="1300">
              <a:latin typeface="ＭＳ ゴシック" pitchFamily="49" charset="-128"/>
              <a:ea typeface="ＭＳ ゴシック" pitchFamily="49" charset="-128"/>
            </a:rPr>
            <a:t>0.14</a:t>
          </a:r>
          <a:r>
            <a:rPr kumimoji="1" lang="ja-JP" altLang="en-US" sz="1300">
              <a:latin typeface="ＭＳ ゴシック" pitchFamily="49" charset="-128"/>
              <a:ea typeface="ＭＳ ゴシック" pitchFamily="49" charset="-128"/>
            </a:rPr>
            <a:t>％となったが、形式収支の増や積立金の取り崩しにより実質単年度収支額が改善したことによるものである。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栃木県益子町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連結実質赤字比率は、すべての会計を合わせたときの実質赤字の比率を示すもので、一般会計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特別会計</a:t>
          </a:r>
          <a:r>
            <a:rPr kumimoji="1" lang="ja-JP" altLang="en-US" sz="1100">
              <a:solidFill>
                <a:schemeClr val="dk1"/>
              </a:solidFill>
              <a:effectLst/>
              <a:latin typeface="+mn-lt"/>
              <a:ea typeface="+mn-ea"/>
              <a:cs typeface="+mn-cs"/>
            </a:rPr>
            <a:t>及び下水道事業会計</a:t>
          </a:r>
          <a:r>
            <a:rPr kumimoji="1" lang="ja-JP" altLang="ja-JP" sz="1100">
              <a:solidFill>
                <a:schemeClr val="dk1"/>
              </a:solidFill>
              <a:effectLst/>
              <a:latin typeface="+mn-lt"/>
              <a:ea typeface="+mn-ea"/>
              <a:cs typeface="+mn-cs"/>
            </a:rPr>
            <a:t>においては、すべて黒字となっているため、連結赤字比率は</a:t>
          </a:r>
          <a:r>
            <a:rPr kumimoji="1" lang="ja-JP" altLang="en-US" sz="1100">
              <a:solidFill>
                <a:schemeClr val="dk1"/>
              </a:solidFill>
              <a:effectLst/>
              <a:latin typeface="+mn-lt"/>
              <a:ea typeface="+mn-ea"/>
              <a:cs typeface="+mn-cs"/>
            </a:rPr>
            <a:t>「－」（連結赤字なし）であった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CE28" sqref="CE28:CS29"/>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9605206</v>
      </c>
      <c r="BO4" s="449"/>
      <c r="BP4" s="449"/>
      <c r="BQ4" s="449"/>
      <c r="BR4" s="449"/>
      <c r="BS4" s="449"/>
      <c r="BT4" s="449"/>
      <c r="BU4" s="450"/>
      <c r="BV4" s="448">
        <v>8897956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6.7</v>
      </c>
      <c r="CU4" s="589"/>
      <c r="CV4" s="589"/>
      <c r="CW4" s="589"/>
      <c r="CX4" s="589"/>
      <c r="CY4" s="589"/>
      <c r="CZ4" s="589"/>
      <c r="DA4" s="590"/>
      <c r="DB4" s="588">
        <v>4.2</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9112518</v>
      </c>
      <c r="BO5" s="420"/>
      <c r="BP5" s="420"/>
      <c r="BQ5" s="420"/>
      <c r="BR5" s="420"/>
      <c r="BS5" s="420"/>
      <c r="BT5" s="420"/>
      <c r="BU5" s="421"/>
      <c r="BV5" s="419">
        <v>8639318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86.6</v>
      </c>
      <c r="CU5" s="417"/>
      <c r="CV5" s="417"/>
      <c r="CW5" s="417"/>
      <c r="CX5" s="417"/>
      <c r="CY5" s="417"/>
      <c r="CZ5" s="417"/>
      <c r="DA5" s="418"/>
      <c r="DB5" s="416">
        <v>89</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492688</v>
      </c>
      <c r="BO6" s="420"/>
      <c r="BP6" s="420"/>
      <c r="BQ6" s="420"/>
      <c r="BR6" s="420"/>
      <c r="BS6" s="420"/>
      <c r="BT6" s="420"/>
      <c r="BU6" s="421"/>
      <c r="BV6" s="419">
        <v>258638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v>
      </c>
      <c r="CU6" s="563"/>
      <c r="CV6" s="563"/>
      <c r="CW6" s="563"/>
      <c r="CX6" s="563"/>
      <c r="CY6" s="563"/>
      <c r="CZ6" s="563"/>
      <c r="DA6" s="564"/>
      <c r="DB6" s="562">
        <v>89.7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123507</v>
      </c>
      <c r="BO7" s="420"/>
      <c r="BP7" s="420"/>
      <c r="BQ7" s="420"/>
      <c r="BR7" s="420"/>
      <c r="BS7" s="420"/>
      <c r="BT7" s="420"/>
      <c r="BU7" s="421"/>
      <c r="BV7" s="419">
        <v>31336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5521945</v>
      </c>
      <c r="CU7" s="420"/>
      <c r="CV7" s="420"/>
      <c r="CW7" s="420"/>
      <c r="CX7" s="420"/>
      <c r="CY7" s="420"/>
      <c r="CZ7" s="420"/>
      <c r="DA7" s="421"/>
      <c r="DB7" s="419">
        <v>5415961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369181</v>
      </c>
      <c r="BO8" s="420"/>
      <c r="BP8" s="420"/>
      <c r="BQ8" s="420"/>
      <c r="BR8" s="420"/>
      <c r="BS8" s="420"/>
      <c r="BT8" s="420"/>
      <c r="BU8" s="421"/>
      <c r="BV8" s="419">
        <v>227302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0.55000000000000004</v>
      </c>
      <c r="CU8" s="523"/>
      <c r="CV8" s="523"/>
      <c r="CW8" s="523"/>
      <c r="CX8" s="523"/>
      <c r="CY8" s="523"/>
      <c r="CZ8" s="523"/>
      <c r="DA8" s="524"/>
      <c r="DB8" s="522">
        <v>0.54</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21898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141879</v>
      </c>
      <c r="BO9" s="420"/>
      <c r="BP9" s="420"/>
      <c r="BQ9" s="420"/>
      <c r="BR9" s="420"/>
      <c r="BS9" s="420"/>
      <c r="BT9" s="420"/>
      <c r="BU9" s="421"/>
      <c r="BV9" s="419">
        <v>-11475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8.4</v>
      </c>
      <c r="CU9" s="417"/>
      <c r="CV9" s="417"/>
      <c r="CW9" s="417"/>
      <c r="CX9" s="417"/>
      <c r="CY9" s="417"/>
      <c r="CZ9" s="417"/>
      <c r="DA9" s="418"/>
      <c r="DB9" s="416">
        <v>9.1999999999999993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23281</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429</v>
      </c>
      <c r="BO10" s="420"/>
      <c r="BP10" s="420"/>
      <c r="BQ10" s="420"/>
      <c r="BR10" s="420"/>
      <c r="BS10" s="420"/>
      <c r="BT10" s="420"/>
      <c r="BU10" s="421"/>
      <c r="BV10" s="419">
        <v>27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21360</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150000</v>
      </c>
      <c r="BO12" s="420"/>
      <c r="BP12" s="420"/>
      <c r="BQ12" s="420"/>
      <c r="BR12" s="420"/>
      <c r="BS12" s="420"/>
      <c r="BT12" s="420"/>
      <c r="BU12" s="421"/>
      <c r="BV12" s="419">
        <v>230000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21027</v>
      </c>
      <c r="S13" s="507"/>
      <c r="T13" s="507"/>
      <c r="U13" s="507"/>
      <c r="V13" s="508"/>
      <c r="W13" s="509" t="s">
        <v>130</v>
      </c>
      <c r="X13" s="405"/>
      <c r="Y13" s="405"/>
      <c r="Z13" s="405"/>
      <c r="AA13" s="405"/>
      <c r="AB13" s="406"/>
      <c r="AC13" s="372">
        <v>779</v>
      </c>
      <c r="AD13" s="373"/>
      <c r="AE13" s="373"/>
      <c r="AF13" s="373"/>
      <c r="AG13" s="374"/>
      <c r="AH13" s="372">
        <v>876</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-7692</v>
      </c>
      <c r="BO13" s="420"/>
      <c r="BP13" s="420"/>
      <c r="BQ13" s="420"/>
      <c r="BR13" s="420"/>
      <c r="BS13" s="420"/>
      <c r="BT13" s="420"/>
      <c r="BU13" s="421"/>
      <c r="BV13" s="419">
        <v>-241448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6.8</v>
      </c>
      <c r="CU13" s="417"/>
      <c r="CV13" s="417"/>
      <c r="CW13" s="417"/>
      <c r="CX13" s="417"/>
      <c r="CY13" s="417"/>
      <c r="CZ13" s="417"/>
      <c r="DA13" s="418"/>
      <c r="DB13" s="416">
        <v>7.1</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21616</v>
      </c>
      <c r="S14" s="507"/>
      <c r="T14" s="507"/>
      <c r="U14" s="507"/>
      <c r="V14" s="508"/>
      <c r="W14" s="510"/>
      <c r="X14" s="408"/>
      <c r="Y14" s="408"/>
      <c r="Z14" s="408"/>
      <c r="AA14" s="408"/>
      <c r="AB14" s="409"/>
      <c r="AC14" s="499">
        <v>7.2</v>
      </c>
      <c r="AD14" s="500"/>
      <c r="AE14" s="500"/>
      <c r="AF14" s="500"/>
      <c r="AG14" s="501"/>
      <c r="AH14" s="499">
        <v>7.4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v>0.3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21285</v>
      </c>
      <c r="S15" s="507"/>
      <c r="T15" s="507"/>
      <c r="U15" s="507"/>
      <c r="V15" s="508"/>
      <c r="W15" s="509" t="s">
        <v>137</v>
      </c>
      <c r="X15" s="405"/>
      <c r="Y15" s="405"/>
      <c r="Z15" s="405"/>
      <c r="AA15" s="405"/>
      <c r="AB15" s="406"/>
      <c r="AC15" s="372">
        <v>3935</v>
      </c>
      <c r="AD15" s="373"/>
      <c r="AE15" s="373"/>
      <c r="AF15" s="373"/>
      <c r="AG15" s="374"/>
      <c r="AH15" s="372">
        <v>4607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2608526</v>
      </c>
      <c r="BO15" s="449"/>
      <c r="BP15" s="449"/>
      <c r="BQ15" s="449"/>
      <c r="BR15" s="449"/>
      <c r="BS15" s="449"/>
      <c r="BT15" s="449"/>
      <c r="BU15" s="450"/>
      <c r="BV15" s="448">
        <v>2625708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36.299999999999997</v>
      </c>
      <c r="AD16" s="500"/>
      <c r="AE16" s="500"/>
      <c r="AF16" s="500"/>
      <c r="AG16" s="501"/>
      <c r="AH16" s="499">
        <v>39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4849514</v>
      </c>
      <c r="BO16" s="420"/>
      <c r="BP16" s="420"/>
      <c r="BQ16" s="420"/>
      <c r="BR16" s="420"/>
      <c r="BS16" s="420"/>
      <c r="BT16" s="420"/>
      <c r="BU16" s="421"/>
      <c r="BV16" s="419">
        <v>4713087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6120</v>
      </c>
      <c r="AD17" s="373"/>
      <c r="AE17" s="373"/>
      <c r="AF17" s="373"/>
      <c r="AG17" s="374"/>
      <c r="AH17" s="372">
        <v>6316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3260604</v>
      </c>
      <c r="BO17" s="420"/>
      <c r="BP17" s="420"/>
      <c r="BQ17" s="420"/>
      <c r="BR17" s="420"/>
      <c r="BS17" s="420"/>
      <c r="BT17" s="420"/>
      <c r="BU17" s="421"/>
      <c r="BV17" s="419">
        <v>3282763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89.4</v>
      </c>
      <c r="M18" s="472"/>
      <c r="N18" s="472"/>
      <c r="O18" s="472"/>
      <c r="P18" s="472"/>
      <c r="Q18" s="472"/>
      <c r="R18" s="473"/>
      <c r="S18" s="473"/>
      <c r="T18" s="473"/>
      <c r="U18" s="473"/>
      <c r="V18" s="474"/>
      <c r="W18" s="490"/>
      <c r="X18" s="491"/>
      <c r="Y18" s="491"/>
      <c r="Z18" s="491"/>
      <c r="AA18" s="491"/>
      <c r="AB18" s="515"/>
      <c r="AC18" s="389">
        <v>56.5</v>
      </c>
      <c r="AD18" s="390"/>
      <c r="AE18" s="390"/>
      <c r="AF18" s="390"/>
      <c r="AG18" s="475"/>
      <c r="AH18" s="389">
        <v>53.5</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4865127</v>
      </c>
      <c r="BO18" s="420"/>
      <c r="BP18" s="420"/>
      <c r="BQ18" s="420"/>
      <c r="BR18" s="420"/>
      <c r="BS18" s="420"/>
      <c r="BT18" s="420"/>
      <c r="BU18" s="421"/>
      <c r="BV18" s="419">
        <v>4866066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245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6719297</v>
      </c>
      <c r="BO19" s="420"/>
      <c r="BP19" s="420"/>
      <c r="BQ19" s="420"/>
      <c r="BR19" s="420"/>
      <c r="BS19" s="420"/>
      <c r="BT19" s="420"/>
      <c r="BU19" s="421"/>
      <c r="BV19" s="419">
        <v>6590366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7813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4793325</v>
      </c>
      <c r="BO22" s="449"/>
      <c r="BP22" s="449"/>
      <c r="BQ22" s="449"/>
      <c r="BR22" s="449"/>
      <c r="BS22" s="449"/>
      <c r="BT22" s="449"/>
      <c r="BU22" s="450"/>
      <c r="BV22" s="448">
        <v>4976930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3255823</v>
      </c>
      <c r="BO23" s="420"/>
      <c r="BP23" s="420"/>
      <c r="BQ23" s="420"/>
      <c r="BR23" s="420"/>
      <c r="BS23" s="420"/>
      <c r="BT23" s="420"/>
      <c r="BU23" s="421"/>
      <c r="BV23" s="419">
        <v>3515616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7500</v>
      </c>
      <c r="R24" s="373"/>
      <c r="S24" s="373"/>
      <c r="T24" s="373"/>
      <c r="U24" s="373"/>
      <c r="V24" s="374"/>
      <c r="W24" s="462"/>
      <c r="X24" s="399"/>
      <c r="Y24" s="400"/>
      <c r="Z24" s="375" t="s">
        <v>161</v>
      </c>
      <c r="AA24" s="376"/>
      <c r="AB24" s="376"/>
      <c r="AC24" s="376"/>
      <c r="AD24" s="376"/>
      <c r="AE24" s="376"/>
      <c r="AF24" s="376"/>
      <c r="AG24" s="377"/>
      <c r="AH24" s="372">
        <v>130</v>
      </c>
      <c r="AI24" s="373"/>
      <c r="AJ24" s="373"/>
      <c r="AK24" s="373"/>
      <c r="AL24" s="374"/>
      <c r="AM24" s="372">
        <v>406900</v>
      </c>
      <c r="AN24" s="373"/>
      <c r="AO24" s="373"/>
      <c r="AP24" s="373"/>
      <c r="AQ24" s="373"/>
      <c r="AR24" s="374"/>
      <c r="AS24" s="372">
        <v>3130</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1869970</v>
      </c>
      <c r="BO24" s="420"/>
      <c r="BP24" s="420"/>
      <c r="BQ24" s="420"/>
      <c r="BR24" s="420"/>
      <c r="BS24" s="420"/>
      <c r="BT24" s="420"/>
      <c r="BU24" s="421"/>
      <c r="BV24" s="419">
        <v>1721396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6100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572180</v>
      </c>
      <c r="BO25" s="449"/>
      <c r="BP25" s="449"/>
      <c r="BQ25" s="449"/>
      <c r="BR25" s="449"/>
      <c r="BS25" s="449"/>
      <c r="BT25" s="449"/>
      <c r="BU25" s="450"/>
      <c r="BV25" s="448">
        <v>137748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5700</v>
      </c>
      <c r="R26" s="373"/>
      <c r="S26" s="373"/>
      <c r="T26" s="373"/>
      <c r="U26" s="373"/>
      <c r="V26" s="374"/>
      <c r="W26" s="462"/>
      <c r="X26" s="399"/>
      <c r="Y26" s="400"/>
      <c r="Z26" s="375" t="s">
        <v>167</v>
      </c>
      <c r="AA26" s="430"/>
      <c r="AB26" s="430"/>
      <c r="AC26" s="430"/>
      <c r="AD26" s="430"/>
      <c r="AE26" s="430"/>
      <c r="AF26" s="430"/>
      <c r="AG26" s="431"/>
      <c r="AH26" s="372">
        <v>2</v>
      </c>
      <c r="AI26" s="373"/>
      <c r="AJ26" s="373"/>
      <c r="AK26" s="373"/>
      <c r="AL26" s="374"/>
      <c r="AM26" s="372" t="s">
        <v>168</v>
      </c>
      <c r="AN26" s="373"/>
      <c r="AO26" s="373"/>
      <c r="AP26" s="373"/>
      <c r="AQ26" s="373"/>
      <c r="AR26" s="374"/>
      <c r="AS26" s="372" t="s">
        <v>168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3500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168</v>
      </c>
      <c r="AN27" s="373"/>
      <c r="AO27" s="373"/>
      <c r="AP27" s="373"/>
      <c r="AQ27" s="373"/>
      <c r="AR27" s="374"/>
      <c r="AS27" s="372" t="s">
        <v>168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230986</v>
      </c>
      <c r="BO27" s="454"/>
      <c r="BP27" s="454"/>
      <c r="BQ27" s="454"/>
      <c r="BR27" s="454"/>
      <c r="BS27" s="454"/>
      <c r="BT27" s="454"/>
      <c r="BU27" s="455"/>
      <c r="BV27" s="453">
        <v>260740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2900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1575343</v>
      </c>
      <c r="BO28" s="449"/>
      <c r="BP28" s="449"/>
      <c r="BQ28" s="449"/>
      <c r="BR28" s="449"/>
      <c r="BS28" s="449"/>
      <c r="BT28" s="449"/>
      <c r="BU28" s="450"/>
      <c r="BV28" s="448">
        <v>1604914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12</v>
      </c>
      <c r="M29" s="373"/>
      <c r="N29" s="373"/>
      <c r="O29" s="373"/>
      <c r="P29" s="374"/>
      <c r="Q29" s="372">
        <v>2550</v>
      </c>
      <c r="R29" s="373"/>
      <c r="S29" s="373"/>
      <c r="T29" s="373"/>
      <c r="U29" s="373"/>
      <c r="V29" s="374"/>
      <c r="W29" s="463"/>
      <c r="X29" s="464"/>
      <c r="Y29" s="465"/>
      <c r="Z29" s="375" t="s">
        <v>177</v>
      </c>
      <c r="AA29" s="376"/>
      <c r="AB29" s="376"/>
      <c r="AC29" s="376"/>
      <c r="AD29" s="376"/>
      <c r="AE29" s="376"/>
      <c r="AF29" s="376"/>
      <c r="AG29" s="377"/>
      <c r="AH29" s="372">
        <v>132</v>
      </c>
      <c r="AI29" s="373"/>
      <c r="AJ29" s="373"/>
      <c r="AK29" s="373"/>
      <c r="AL29" s="374"/>
      <c r="AM29" s="372">
        <v>414780</v>
      </c>
      <c r="AN29" s="373"/>
      <c r="AO29" s="373"/>
      <c r="AP29" s="373"/>
      <c r="AQ29" s="373"/>
      <c r="AR29" s="374"/>
      <c r="AS29" s="372">
        <v>3142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64928</v>
      </c>
      <c r="BO29" s="420"/>
      <c r="BP29" s="420"/>
      <c r="BQ29" s="420"/>
      <c r="BR29" s="420"/>
      <c r="BS29" s="420"/>
      <c r="BT29" s="420"/>
      <c r="BU29" s="421"/>
      <c r="BV29" s="419">
        <v>43384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597518</v>
      </c>
      <c r="BO30" s="454"/>
      <c r="BP30" s="454"/>
      <c r="BQ30" s="454"/>
      <c r="BR30" s="454"/>
      <c r="BS30" s="454"/>
      <c r="BT30" s="454"/>
      <c r="BU30" s="455"/>
      <c r="BV30" s="453">
        <v>598676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芳賀郡中部環境衛生事務組合（一般会計）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ましこカンパニー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芳賀中部上水道企業団（水道事業特別会計）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栃木県市町村総合事務組合(一般会計)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栃木県市町村総合事務組合(特別会計)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栃木県後期高齢者医療広域連合(一般会計)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栃木県後期高齢者医療広域連合(後期高齢者医療特別会計)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芳賀地区広域行政事務組合(一般会計)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芳賀地区広域行政事務組合(ふるさと市町村圏基金特別会計)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芳賀地区広域行政事務組合(卸売市場特別会計)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XRtXyT1hjFmW/bIZb2TnLdNFBDczwQ8lTYPtvOaxItJ8xYeG5NSFhgXQpe09cRcQKcioDDBL1EYWckch/hw6A==" saltValue="2IAKsmOyZBjTdPYlN9eg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531</v>
      </c>
      <c r="D34" s="1151"/>
      <c r="E34" s="1152"/>
      <c r="F34" s="32">
        <v>9.17</v>
      </c>
      <c r="G34" s="33">
        <v>11.56</v>
      </c>
      <c r="H34" s="33">
        <v>4.4000000000000004</v>
      </c>
      <c r="I34" s="33">
        <v>4.1900000000000004</v>
      </c>
      <c r="J34" s="34">
        <v>6.68</v>
      </c>
      <c r="K34" s="22"/>
      <c r="L34" s="22"/>
      <c r="M34" s="22"/>
      <c r="N34" s="22"/>
      <c r="O34" s="22"/>
      <c r="P34" s="22"/>
    </row>
    <row r="35" spans="1:16" ht="39" customHeight="1" x14ac:dyDescent="0.2">
      <c r="A35" s="22"/>
      <c r="B35" s="35"/>
      <c r="C35" s="1145" t="s">
        <v>532</v>
      </c>
      <c r="D35" s="1146"/>
      <c r="E35" s="1147"/>
      <c r="F35" s="36">
        <v>0.21</v>
      </c>
      <c r="G35" s="37">
        <v>1.7</v>
      </c>
      <c r="H35" s="37">
        <v>2.94</v>
      </c>
      <c r="I35" s="37">
        <v>2.61</v>
      </c>
      <c r="J35" s="38">
        <v>1.7</v>
      </c>
      <c r="K35" s="22"/>
      <c r="L35" s="22"/>
      <c r="M35" s="22"/>
      <c r="N35" s="22"/>
      <c r="O35" s="22"/>
      <c r="P35" s="22"/>
    </row>
    <row r="36" spans="1:16" ht="39" customHeight="1" x14ac:dyDescent="0.2">
      <c r="A36" s="22"/>
      <c r="B36" s="35"/>
      <c r="C36" s="1145" t="s">
        <v>533</v>
      </c>
      <c r="D36" s="1146"/>
      <c r="E36" s="1147"/>
      <c r="F36" s="36" t="s">
        <v>485</v>
      </c>
      <c r="G36" s="37" t="s">
        <v>485</v>
      </c>
      <c r="H36" s="37" t="s">
        <v>485</v>
      </c>
      <c r="I36" s="37" t="s">
        <v>485</v>
      </c>
      <c r="J36" s="38">
        <v>1.02</v>
      </c>
      <c r="K36" s="22"/>
      <c r="L36" s="22"/>
      <c r="M36" s="22"/>
      <c r="N36" s="22"/>
      <c r="O36" s="22"/>
      <c r="P36" s="22"/>
    </row>
    <row r="37" spans="1:16" ht="39" customHeight="1" x14ac:dyDescent="0.2">
      <c r="A37" s="22"/>
      <c r="B37" s="35"/>
      <c r="C37" s="1145" t="s">
        <v>534</v>
      </c>
      <c r="D37" s="1146"/>
      <c r="E37" s="1147"/>
      <c r="F37" s="36">
        <v>0.82</v>
      </c>
      <c r="G37" s="37">
        <v>0.86</v>
      </c>
      <c r="H37" s="37">
        <v>0.94</v>
      </c>
      <c r="I37" s="37">
        <v>0.91</v>
      </c>
      <c r="J37" s="38">
        <v>0.54</v>
      </c>
      <c r="K37" s="22"/>
      <c r="L37" s="22"/>
      <c r="M37" s="22"/>
      <c r="N37" s="22"/>
      <c r="O37" s="22"/>
      <c r="P37" s="22"/>
    </row>
    <row r="38" spans="1:16" ht="39" customHeight="1" x14ac:dyDescent="0.2">
      <c r="A38" s="22"/>
      <c r="B38" s="35"/>
      <c r="C38" s="1145" t="s">
        <v>535</v>
      </c>
      <c r="D38" s="1146"/>
      <c r="E38" s="1147"/>
      <c r="F38" s="36">
        <v>0</v>
      </c>
      <c r="G38" s="37">
        <v>0.01</v>
      </c>
      <c r="H38" s="37">
        <v>0.01</v>
      </c>
      <c r="I38" s="37">
        <v>0.02</v>
      </c>
      <c r="J38" s="38">
        <v>0.05</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537</v>
      </c>
      <c r="D43" s="1149"/>
      <c r="E43" s="1150"/>
      <c r="F43" s="41">
        <v>0.33</v>
      </c>
      <c r="G43" s="42">
        <v>0.41</v>
      </c>
      <c r="H43" s="42">
        <v>0.15</v>
      </c>
      <c r="I43" s="42">
        <v>0.34</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sIZz3GYgb0GZiPzNA4v/1Ok/fLk3GlDaQXhqNgbjyZk8sy5JKk+4+9QuFzCB/bsY0Xk/pkjMkTBCciAk7BcmA==" saltValue="hTFNa+vxkVoRjRGYw7az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715</v>
      </c>
      <c r="L45" s="60">
        <v>714</v>
      </c>
      <c r="M45" s="60">
        <v>719</v>
      </c>
      <c r="N45" s="60">
        <v>613</v>
      </c>
      <c r="O45" s="61">
        <v>584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182</v>
      </c>
      <c r="L48" s="64">
        <v>180</v>
      </c>
      <c r="M48" s="64">
        <v>184</v>
      </c>
      <c r="N48" s="64">
        <v>198</v>
      </c>
      <c r="O48" s="65">
        <v>152</v>
      </c>
      <c r="P48" s="48"/>
      <c r="Q48" s="48"/>
      <c r="R48" s="48"/>
      <c r="S48" s="48"/>
      <c r="T48" s="48"/>
      <c r="U48" s="48"/>
    </row>
    <row r="49" spans="1:21" ht="30.75" customHeight="1" x14ac:dyDescent="0.2">
      <c r="A49" s="48"/>
      <c r="B49" s="1178"/>
      <c r="C49" s="1179"/>
      <c r="D49" s="62"/>
      <c r="E49" s="1155" t="s">
        <v>14</v>
      </c>
      <c r="F49" s="1155"/>
      <c r="G49" s="1155"/>
      <c r="H49" s="1155"/>
      <c r="I49" s="1155"/>
      <c r="J49" s="1156"/>
      <c r="K49" s="63">
        <v>61</v>
      </c>
      <c r="L49" s="64">
        <v>90</v>
      </c>
      <c r="M49" s="64">
        <v>101</v>
      </c>
      <c r="N49" s="64">
        <v>75</v>
      </c>
      <c r="O49" s="65">
        <v>70</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648</v>
      </c>
      <c r="L52" s="64">
        <v>650</v>
      </c>
      <c r="M52" s="64">
        <v>625</v>
      </c>
      <c r="N52" s="64">
        <v>546</v>
      </c>
      <c r="O52" s="65">
        <v>522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310</v>
      </c>
      <c r="L53" s="69">
        <v>334</v>
      </c>
      <c r="M53" s="69">
        <v>379</v>
      </c>
      <c r="N53" s="69">
        <v>340</v>
      </c>
      <c r="O53" s="70">
        <v>284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sheetData>
  <sheetProtection algorithmName="SHA-512" hashValue="85A2bWrI5c2huESNLF579wsJL0fOt8pUakXJUN1jlzq13pAt8fyKm0DOmHwclVjaBS/NwRnwJ9/w447UXOSXxQ==" saltValue="6JtRNhsnV+/uPrnEep1D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43">
        <v>6395</v>
      </c>
      <c r="J41" s="344">
        <v>5934</v>
      </c>
      <c r="K41" s="344">
        <v>5404</v>
      </c>
      <c r="L41" s="344">
        <v>4977</v>
      </c>
      <c r="M41" s="345">
        <v>4793</v>
      </c>
    </row>
    <row r="42" spans="2:13" ht="27.75" customHeight="1" x14ac:dyDescent="0.2">
      <c r="B42" s="1186"/>
      <c r="C42" s="1187"/>
      <c r="D42" s="106"/>
      <c r="E42" s="1190" t="s">
        <v>32</v>
      </c>
      <c r="F42" s="1190"/>
      <c r="G42" s="1190"/>
      <c r="H42" s="1191"/>
      <c r="I42" s="346" t="s">
        <v>485</v>
      </c>
      <c r="J42" s="347" t="s">
        <v>485</v>
      </c>
      <c r="K42" s="347" t="s">
        <v>485</v>
      </c>
      <c r="L42" s="347" t="s">
        <v>485</v>
      </c>
      <c r="M42" s="348" t="s">
        <v>485</v>
      </c>
    </row>
    <row r="43" spans="2:13" ht="27.75" customHeight="1" x14ac:dyDescent="0.2">
      <c r="B43" s="1186"/>
      <c r="C43" s="1187"/>
      <c r="D43" s="106"/>
      <c r="E43" s="1190" t="s">
        <v>33</v>
      </c>
      <c r="F43" s="1190"/>
      <c r="G43" s="1190"/>
      <c r="H43" s="1191"/>
      <c r="I43" s="346">
        <v>2267</v>
      </c>
      <c r="J43" s="347">
        <v>2248</v>
      </c>
      <c r="K43" s="347">
        <v>2369</v>
      </c>
      <c r="L43" s="347">
        <v>2436</v>
      </c>
      <c r="M43" s="348">
        <v>2273</v>
      </c>
    </row>
    <row r="44" spans="2:13" ht="27.75" customHeight="1" x14ac:dyDescent="0.2">
      <c r="B44" s="1186"/>
      <c r="C44" s="1187"/>
      <c r="D44" s="106"/>
      <c r="E44" s="1190" t="s">
        <v>34</v>
      </c>
      <c r="F44" s="1190"/>
      <c r="G44" s="1190"/>
      <c r="H44" s="1191"/>
      <c r="I44" s="346">
        <v>610</v>
      </c>
      <c r="J44" s="347">
        <v>537</v>
      </c>
      <c r="K44" s="347">
        <v>460</v>
      </c>
      <c r="L44" s="347">
        <v>397</v>
      </c>
      <c r="M44" s="348">
        <v>386</v>
      </c>
    </row>
    <row r="45" spans="2:13" ht="27.75" customHeight="1" x14ac:dyDescent="0.2">
      <c r="B45" s="1186"/>
      <c r="C45" s="1187"/>
      <c r="D45" s="106"/>
      <c r="E45" s="1190" t="s">
        <v>35</v>
      </c>
      <c r="F45" s="1190"/>
      <c r="G45" s="1190"/>
      <c r="H45" s="1191"/>
      <c r="I45" s="346">
        <v>1026</v>
      </c>
      <c r="J45" s="347">
        <v>1052</v>
      </c>
      <c r="K45" s="347">
        <v>1022</v>
      </c>
      <c r="L45" s="347">
        <v>997</v>
      </c>
      <c r="M45" s="348">
        <v>987</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1786</v>
      </c>
      <c r="J50" s="347">
        <v>2292</v>
      </c>
      <c r="K50" s="347">
        <v>2956</v>
      </c>
      <c r="L50" s="347">
        <v>3062</v>
      </c>
      <c r="M50" s="348">
        <v>3097</v>
      </c>
    </row>
    <row r="51" spans="2:13" ht="27.75" customHeight="1" x14ac:dyDescent="0.2">
      <c r="B51" s="1186"/>
      <c r="C51" s="1187"/>
      <c r="D51" s="106"/>
      <c r="E51" s="1190" t="s">
        <v>42</v>
      </c>
      <c r="F51" s="1190"/>
      <c r="G51" s="1190"/>
      <c r="H51" s="1191"/>
      <c r="I51" s="346">
        <v>109</v>
      </c>
      <c r="J51" s="347">
        <v>89</v>
      </c>
      <c r="K51" s="347">
        <v>76</v>
      </c>
      <c r="L51" s="347">
        <v>60</v>
      </c>
      <c r="M51" s="348">
        <v>43</v>
      </c>
    </row>
    <row r="52" spans="2:13" ht="27.75" customHeight="1" x14ac:dyDescent="0.2">
      <c r="B52" s="1188"/>
      <c r="C52" s="1189"/>
      <c r="D52" s="106"/>
      <c r="E52" s="1190" t="s">
        <v>43</v>
      </c>
      <c r="F52" s="1190"/>
      <c r="G52" s="1190"/>
      <c r="H52" s="1191"/>
      <c r="I52" s="346">
        <v>6566</v>
      </c>
      <c r="J52" s="347">
        <v>6332</v>
      </c>
      <c r="K52" s="347">
        <v>5982</v>
      </c>
      <c r="L52" s="347">
        <v>5667</v>
      </c>
      <c r="M52" s="348">
        <v>5482</v>
      </c>
    </row>
    <row r="53" spans="2:13" ht="27.75" customHeight="1" thickBot="1" x14ac:dyDescent="0.25">
      <c r="B53" s="1192" t="s">
        <v>19</v>
      </c>
      <c r="C53" s="1193"/>
      <c r="D53" s="110"/>
      <c r="E53" s="1194" t="s">
        <v>44</v>
      </c>
      <c r="F53" s="1194"/>
      <c r="G53" s="1194"/>
      <c r="H53" s="1195"/>
      <c r="I53" s="349">
        <v>1837</v>
      </c>
      <c r="J53" s="350">
        <v>1059</v>
      </c>
      <c r="K53" s="350">
        <v>240</v>
      </c>
      <c r="L53" s="350">
        <v>18</v>
      </c>
      <c r="M53" s="351">
        <v>-183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RVJSqNCx9cmHzMQgJcPDQabitufjpokBVAWcItpGNy74XWzMQUcX+7EQTfBZwugbgO/dDPhSSatDE2yQmru4Vg==" saltValue="VqvseetOL+8sMwoZA7JO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1715</v>
      </c>
      <c r="G55" s="352">
        <v>1605</v>
      </c>
      <c r="H55" s="353">
        <v>1575</v>
      </c>
    </row>
    <row r="56" spans="2:8" ht="52.5" customHeight="1" x14ac:dyDescent="0.2">
      <c r="B56" s="122"/>
      <c r="C56" s="1213" t="s">
        <v>47</v>
      </c>
      <c r="D56" s="1213"/>
      <c r="E56" s="1214"/>
      <c r="F56" s="354">
        <v>16</v>
      </c>
      <c r="G56" s="354">
        <v>43</v>
      </c>
      <c r="H56" s="355">
        <v>65</v>
      </c>
    </row>
    <row r="57" spans="2:8" ht="53.25" customHeight="1" x14ac:dyDescent="0.2">
      <c r="B57" s="122"/>
      <c r="C57" s="1215" t="s">
        <v>48</v>
      </c>
      <c r="D57" s="1215"/>
      <c r="E57" s="1216"/>
      <c r="F57" s="356">
        <v>519</v>
      </c>
      <c r="G57" s="356">
        <v>599</v>
      </c>
      <c r="H57" s="357">
        <v>598</v>
      </c>
    </row>
    <row r="58" spans="2:8" ht="45.75" customHeight="1" x14ac:dyDescent="0.2">
      <c r="B58" s="123"/>
      <c r="C58" s="1203" t="s">
        <v>556</v>
      </c>
      <c r="D58" s="1204"/>
      <c r="E58" s="1205"/>
      <c r="F58" s="358">
        <v>390</v>
      </c>
      <c r="G58" s="358">
        <v>459</v>
      </c>
      <c r="H58" s="359">
        <v>431</v>
      </c>
    </row>
    <row r="59" spans="2:8" ht="45.75" customHeight="1" x14ac:dyDescent="0.2">
      <c r="B59" s="123"/>
      <c r="C59" s="1203" t="s">
        <v>557</v>
      </c>
      <c r="D59" s="1204"/>
      <c r="E59" s="1205"/>
      <c r="F59" s="358">
        <v>84</v>
      </c>
      <c r="G59" s="358">
        <v>84</v>
      </c>
      <c r="H59" s="359">
        <v>84</v>
      </c>
    </row>
    <row r="60" spans="2:8" ht="45.75" customHeight="1" x14ac:dyDescent="0.2">
      <c r="B60" s="123"/>
      <c r="C60" s="1203" t="s">
        <v>558</v>
      </c>
      <c r="D60" s="1204"/>
      <c r="E60" s="1205"/>
      <c r="F60" s="358">
        <v>25</v>
      </c>
      <c r="G60" s="358">
        <v>34</v>
      </c>
      <c r="H60" s="359">
        <v>58</v>
      </c>
    </row>
    <row r="61" spans="2:8" ht="45.75" customHeight="1" x14ac:dyDescent="0.2">
      <c r="B61" s="123"/>
      <c r="C61" s="1203" t="s">
        <v>559</v>
      </c>
      <c r="D61" s="1204"/>
      <c r="E61" s="1205"/>
      <c r="F61" s="358">
        <v>14</v>
      </c>
      <c r="G61" s="358">
        <v>16</v>
      </c>
      <c r="H61" s="359">
        <v>19</v>
      </c>
    </row>
    <row r="62" spans="2:8" ht="45.75" customHeight="1" thickBot="1" x14ac:dyDescent="0.25">
      <c r="B62" s="124"/>
      <c r="C62" s="1206" t="s">
        <v>560</v>
      </c>
      <c r="D62" s="1207"/>
      <c r="E62" s="1208"/>
      <c r="F62" s="360">
        <v>3</v>
      </c>
      <c r="G62" s="360">
        <v>3</v>
      </c>
      <c r="H62" s="361">
        <v>3</v>
      </c>
    </row>
    <row r="63" spans="2:8" ht="52.5" customHeight="1" thickBot="1" x14ac:dyDescent="0.25">
      <c r="B63" s="125"/>
      <c r="C63" s="1209" t="s">
        <v>49</v>
      </c>
      <c r="D63" s="1209"/>
      <c r="E63" s="1210"/>
      <c r="F63" s="362">
        <v>2250</v>
      </c>
      <c r="G63" s="362">
        <v>2247</v>
      </c>
      <c r="H63" s="363">
        <v>2238</v>
      </c>
    </row>
    <row r="64" spans="2:8" ht="13.2" x14ac:dyDescent="0.2"/>
    <row r="65" s="1" customFormat="1" ht="13.5" hidden="1" customHeight="1" x14ac:dyDescent="0.2"/>
    <row r="66" s="1" customFormat="1" ht="13.5" hidden="1" customHeight="1" x14ac:dyDescent="0.2"/>
  </sheetData>
  <sheetProtection algorithmName="SHA-512" hashValue="sCg0Kiz1/PEEMbnouZqam5qBMyy33TF6RXf/kIYgaOzoSgbRqKeee+l36XEKXsmjaflInqqz49B1/SgtWCBT7A==" saltValue="qVQQT4SkteeIjIw9rICh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30075</v>
      </c>
      <c r="E3" s="144"/>
      <c r="F3" s="145">
        <v>53895</v>
      </c>
      <c r="G3" s="146"/>
      <c r="H3" s="147"/>
    </row>
    <row r="4" spans="1:8" x14ac:dyDescent="0.2">
      <c r="A4" s="148"/>
      <c r="B4" s="149"/>
      <c r="C4" s="150"/>
      <c r="D4" s="151">
        <v>10996</v>
      </c>
      <c r="E4" s="152"/>
      <c r="F4" s="153">
        <v>31224</v>
      </c>
      <c r="G4" s="154"/>
      <c r="H4" s="155"/>
    </row>
    <row r="5" spans="1:8" x14ac:dyDescent="0.2">
      <c r="A5" s="136" t="s">
        <v>517</v>
      </c>
      <c r="B5" s="141"/>
      <c r="C5" s="142"/>
      <c r="D5" s="143">
        <v>26964</v>
      </c>
      <c r="E5" s="144"/>
      <c r="F5" s="145">
        <v>56181</v>
      </c>
      <c r="G5" s="146"/>
      <c r="H5" s="147"/>
    </row>
    <row r="6" spans="1:8" x14ac:dyDescent="0.2">
      <c r="A6" s="148"/>
      <c r="B6" s="149"/>
      <c r="C6" s="150"/>
      <c r="D6" s="151">
        <v>14554</v>
      </c>
      <c r="E6" s="152"/>
      <c r="F6" s="153">
        <v>32039</v>
      </c>
      <c r="G6" s="154"/>
      <c r="H6" s="155"/>
    </row>
    <row r="7" spans="1:8" x14ac:dyDescent="0.2">
      <c r="A7" s="136" t="s">
        <v>518</v>
      </c>
      <c r="B7" s="141"/>
      <c r="C7" s="142"/>
      <c r="D7" s="143">
        <v>30245</v>
      </c>
      <c r="E7" s="144"/>
      <c r="F7" s="145">
        <v>47730</v>
      </c>
      <c r="G7" s="146"/>
      <c r="H7" s="147"/>
    </row>
    <row r="8" spans="1:8" x14ac:dyDescent="0.2">
      <c r="A8" s="148"/>
      <c r="B8" s="149"/>
      <c r="C8" s="150"/>
      <c r="D8" s="151">
        <v>19841</v>
      </c>
      <c r="E8" s="152"/>
      <c r="F8" s="153">
        <v>26378</v>
      </c>
      <c r="G8" s="154"/>
      <c r="H8" s="155"/>
    </row>
    <row r="9" spans="1:8" x14ac:dyDescent="0.2">
      <c r="A9" s="136" t="s">
        <v>519</v>
      </c>
      <c r="B9" s="141"/>
      <c r="C9" s="142"/>
      <c r="D9" s="143">
        <v>31791</v>
      </c>
      <c r="E9" s="144"/>
      <c r="F9" s="145">
        <v>61921</v>
      </c>
      <c r="G9" s="146"/>
      <c r="H9" s="147"/>
    </row>
    <row r="10" spans="1:8" x14ac:dyDescent="0.2">
      <c r="A10" s="148"/>
      <c r="B10" s="149"/>
      <c r="C10" s="150"/>
      <c r="D10" s="151">
        <v>18612</v>
      </c>
      <c r="E10" s="152"/>
      <c r="F10" s="153">
        <v>34719</v>
      </c>
      <c r="G10" s="154"/>
      <c r="H10" s="155"/>
    </row>
    <row r="11" spans="1:8" x14ac:dyDescent="0.2">
      <c r="A11" s="136" t="s">
        <v>520</v>
      </c>
      <c r="B11" s="141"/>
      <c r="C11" s="142"/>
      <c r="D11" s="143">
        <v>48897</v>
      </c>
      <c r="E11" s="144"/>
      <c r="F11" s="145">
        <v>62764</v>
      </c>
      <c r="G11" s="146"/>
      <c r="H11" s="147"/>
    </row>
    <row r="12" spans="1:8" x14ac:dyDescent="0.2">
      <c r="A12" s="148"/>
      <c r="B12" s="149"/>
      <c r="C12" s="156"/>
      <c r="D12" s="151">
        <v>29773</v>
      </c>
      <c r="E12" s="152"/>
      <c r="F12" s="153">
        <v>36476</v>
      </c>
      <c r="G12" s="154"/>
      <c r="H12" s="155"/>
    </row>
    <row r="13" spans="1:8" x14ac:dyDescent="0.2">
      <c r="A13" s="136"/>
      <c r="B13" s="141"/>
      <c r="C13" s="157"/>
      <c r="D13" s="158">
        <v>33594</v>
      </c>
      <c r="E13" s="159"/>
      <c r="F13" s="160">
        <v>56498</v>
      </c>
      <c r="G13" s="161"/>
      <c r="H13" s="147"/>
    </row>
    <row r="14" spans="1:8" x14ac:dyDescent="0.2">
      <c r="A14" s="148"/>
      <c r="B14" s="149"/>
      <c r="C14" s="150"/>
      <c r="D14" s="151">
        <v>18755</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9.18</v>
      </c>
      <c r="C19" s="162">
        <f>ROUND(VALUE(SUBSTITUTE(実質収支比率等に係る経年分析!G$48,"▲","-")),2)</f>
        <v>11.56</v>
      </c>
      <c r="D19" s="162">
        <f>ROUND(VALUE(SUBSTITUTE(実質収支比率等に係る経年分析!H$48,"▲","-")),2)</f>
        <v>4.4000000000000004</v>
      </c>
      <c r="E19" s="162">
        <f>ROUND(VALUE(SUBSTITUTE(実質収支比率等に係る経年分析!I$48,"▲","-")),2)</f>
        <v>4.2</v>
      </c>
      <c r="F19" s="162">
        <f>ROUND(VALUE(SUBSTITUTE(実質収支比率等に係る経年分析!J$48,"▲","-")),2)</f>
        <v>6.69</v>
      </c>
    </row>
    <row r="20" spans="1:11" x14ac:dyDescent="0.2">
      <c r="A20" s="162" t="s">
        <v>53</v>
      </c>
      <c r="B20" s="162">
        <f>ROUND(VALUE(SUBSTITUTE(実質収支比率等に係る経年分析!F$47,"▲","-")),2)</f>
        <v>19.53</v>
      </c>
      <c r="C20" s="162">
        <f>ROUND(VALUE(SUBSTITUTE(実質収支比率等に係る経年分析!G$47,"▲","-")),2)</f>
        <v>24.52</v>
      </c>
      <c r="D20" s="162">
        <f>ROUND(VALUE(SUBSTITUTE(実質収支比率等に係る経年分析!H$47,"▲","-")),2)</f>
        <v>31.63</v>
      </c>
      <c r="E20" s="162">
        <f>ROUND(VALUE(SUBSTITUTE(実質収支比率等に係る経年分析!I$47,"▲","-")),2)</f>
        <v>29.63</v>
      </c>
      <c r="F20" s="162">
        <f>ROUND(VALUE(SUBSTITUTE(実質収支比率等に係る経年分析!J$47,"▲","-")),2)</f>
        <v>28.53</v>
      </c>
    </row>
    <row r="21" spans="1:11" x14ac:dyDescent="0.2">
      <c r="A21" s="162" t="s">
        <v>54</v>
      </c>
      <c r="B21" s="162">
        <f>IF(ISNUMBER(VALUE(SUBSTITUTE(実質収支比率等に係る経年分析!F$49,"▲","-"))),ROUND(VALUE(SUBSTITUTE(実質収支比率等に係る経年分析!F$49,"▲","-")),2),NA())</f>
        <v>3.35</v>
      </c>
      <c r="C21" s="162">
        <f>IF(ISNUMBER(VALUE(SUBSTITUTE(実質収支比率等に係る経年分析!G$49,"▲","-"))),ROUND(VALUE(SUBSTITUTE(実質収支比率等に係る経年分析!G$49,"▲","-")),2),NA())</f>
        <v>4.46</v>
      </c>
      <c r="D21" s="162">
        <f>IF(ISNUMBER(VALUE(SUBSTITUTE(実質収支比率等に係る経年分析!H$49,"▲","-"))),ROUND(VALUE(SUBSTITUTE(実質収支比率等に係る経年分析!H$49,"▲","-")),2),NA())</f>
        <v>-7.64</v>
      </c>
      <c r="E21" s="162">
        <f>IF(ISNUMBER(VALUE(SUBSTITUTE(実質収支比率等に係る経年分析!I$49,"▲","-"))),ROUND(VALUE(SUBSTITUTE(実質収支比率等に係る経年分析!I$49,"▲","-")),2),NA())</f>
        <v>-4.46</v>
      </c>
      <c r="F21" s="162">
        <f>IF(ISNUMBER(VALUE(SUBSTITUTE(実質収支比率等に係る経年分析!J$49,"▲","-"))),ROUND(VALUE(SUBSTITUTE(実質収支比率等に係る経年分析!J$49,"▲","-")),2),NA())</f>
        <v>-0.14000000000000001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0.54</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1.02</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4.4000000000000004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4.1900000000000004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6.68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648</v>
      </c>
      <c r="E42" s="164"/>
      <c r="F42" s="164"/>
      <c r="G42" s="164">
        <f>'実質公債費比率（分子）の構造'!L$52</f>
        <v>650</v>
      </c>
      <c r="H42" s="164"/>
      <c r="I42" s="164"/>
      <c r="J42" s="164">
        <f>'実質公債費比率（分子）の構造'!M$52</f>
        <v>625</v>
      </c>
      <c r="K42" s="164"/>
      <c r="L42" s="164"/>
      <c r="M42" s="164">
        <f>'実質公債費比率（分子）の構造'!N$52</f>
        <v>546</v>
      </c>
      <c r="N42" s="164"/>
      <c r="O42" s="164"/>
      <c r="P42" s="164">
        <f>'実質公債費比率（分子）の構造'!O$52</f>
        <v>522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61</v>
      </c>
      <c r="C45" s="164"/>
      <c r="D45" s="164"/>
      <c r="E45" s="164">
        <f>'実質公債費比率（分子）の構造'!L$49</f>
        <v>90</v>
      </c>
      <c r="F45" s="164"/>
      <c r="G45" s="164"/>
      <c r="H45" s="164">
        <f>'実質公債費比率（分子）の構造'!M$49</f>
        <v>101</v>
      </c>
      <c r="I45" s="164"/>
      <c r="J45" s="164"/>
      <c r="K45" s="164">
        <f>'実質公債費比率（分子）の構造'!N$49</f>
        <v>75</v>
      </c>
      <c r="L45" s="164"/>
      <c r="M45" s="164"/>
      <c r="N45" s="164">
        <f>'実質公債費比率（分子）の構造'!O$49</f>
        <v>70</v>
      </c>
      <c r="O45" s="164"/>
      <c r="P45" s="164"/>
    </row>
    <row r="46" spans="1:16" x14ac:dyDescent="0.2">
      <c r="A46" s="164" t="s">
        <v>64</v>
      </c>
      <c r="B46" s="164">
        <f>'実質公債費比率（分子）の構造'!K$48</f>
        <v>182</v>
      </c>
      <c r="C46" s="164"/>
      <c r="D46" s="164"/>
      <c r="E46" s="164">
        <f>'実質公債費比率（分子）の構造'!L$48</f>
        <v>180</v>
      </c>
      <c r="F46" s="164"/>
      <c r="G46" s="164"/>
      <c r="H46" s="164">
        <f>'実質公債費比率（分子）の構造'!M$48</f>
        <v>184</v>
      </c>
      <c r="I46" s="164"/>
      <c r="J46" s="164"/>
      <c r="K46" s="164">
        <f>'実質公債費比率（分子）の構造'!N$48</f>
        <v>198</v>
      </c>
      <c r="L46" s="164"/>
      <c r="M46" s="164"/>
      <c r="N46" s="164">
        <f>'実質公債費比率（分子）の構造'!O$48</f>
        <v>152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715</v>
      </c>
      <c r="C49" s="164"/>
      <c r="D49" s="164"/>
      <c r="E49" s="164">
        <f>'実質公債費比率（分子）の構造'!L$45</f>
        <v>714</v>
      </c>
      <c r="F49" s="164"/>
      <c r="G49" s="164"/>
      <c r="H49" s="164">
        <f>'実質公債費比率（分子）の構造'!M$45</f>
        <v>719</v>
      </c>
      <c r="I49" s="164"/>
      <c r="J49" s="164"/>
      <c r="K49" s="164">
        <f>'実質公債費比率（分子）の構造'!N$45</f>
        <v>613</v>
      </c>
      <c r="L49" s="164"/>
      <c r="M49" s="164"/>
      <c r="N49" s="164">
        <f>'実質公債費比率（分子）の構造'!O$45</f>
        <v>584</v>
      </c>
      <c r="O49" s="164"/>
      <c r="P49" s="164"/>
    </row>
    <row r="50" spans="1:16" x14ac:dyDescent="0.2">
      <c r="A50" s="164" t="s">
        <v>67</v>
      </c>
      <c r="B50" s="164" t="e">
        <f>NA()</f>
        <v>#N/A</v>
      </c>
      <c r="C50" s="164">
        <f>IF(ISNUMBER('実質公債費比率（分子）の構造'!K$53),'実質公債費比率（分子）の構造'!K$53,NA())</f>
        <v>310</v>
      </c>
      <c r="D50" s="164" t="e">
        <f>NA()</f>
        <v>#N/A</v>
      </c>
      <c r="E50" s="164" t="e">
        <f>NA()</f>
        <v>#N/A</v>
      </c>
      <c r="F50" s="164">
        <f>IF(ISNUMBER('実質公債費比率（分子）の構造'!L$53),'実質公債費比率（分子）の構造'!L$53,NA())</f>
        <v>334</v>
      </c>
      <c r="G50" s="164" t="e">
        <f>NA()</f>
        <v>#N/A</v>
      </c>
      <c r="H50" s="164" t="e">
        <f>NA()</f>
        <v>#N/A</v>
      </c>
      <c r="I50" s="164">
        <f>IF(ISNUMBER('実質公債費比率（分子）の構造'!M$53),'実質公債費比率（分子）の構造'!M$53,NA())</f>
        <v>379</v>
      </c>
      <c r="J50" s="164" t="e">
        <f>NA()</f>
        <v>#N/A</v>
      </c>
      <c r="K50" s="164" t="e">
        <f>NA()</f>
        <v>#N/A</v>
      </c>
      <c r="L50" s="164">
        <f>IF(ISNUMBER('実質公債費比率（分子）の構造'!N$53),'実質公債費比率（分子）の構造'!N$53,NA())</f>
        <v>340</v>
      </c>
      <c r="M50" s="164" t="e">
        <f>NA()</f>
        <v>#N/A</v>
      </c>
      <c r="N50" s="164" t="e">
        <f>NA()</f>
        <v>#N/A</v>
      </c>
      <c r="O50" s="164">
        <f>IF(ISNUMBER('実質公債費比率（分子）の構造'!O$53),'実質公債費比率（分子）の構造'!O$53,NA())</f>
        <v>284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6566</v>
      </c>
      <c r="E56" s="163"/>
      <c r="F56" s="163"/>
      <c r="G56" s="163">
        <f>'将来負担比率（分子）の構造'!J$52</f>
        <v>6332</v>
      </c>
      <c r="H56" s="163"/>
      <c r="I56" s="163"/>
      <c r="J56" s="163">
        <f>'将来負担比率（分子）の構造'!K$52</f>
        <v>5982</v>
      </c>
      <c r="K56" s="163"/>
      <c r="L56" s="163"/>
      <c r="M56" s="163">
        <f>'将来負担比率（分子）の構造'!L$52</f>
        <v>5667</v>
      </c>
      <c r="N56" s="163"/>
      <c r="O56" s="163"/>
      <c r="P56" s="163">
        <f>'将来負担比率（分子）の構造'!M$52</f>
        <v>5482</v>
      </c>
    </row>
    <row r="57" spans="1:16" x14ac:dyDescent="0.2">
      <c r="A57" s="163" t="s">
        <v>42</v>
      </c>
      <c r="B57" s="163"/>
      <c r="C57" s="163"/>
      <c r="D57" s="163">
        <f>'将来負担比率（分子）の構造'!I$51</f>
        <v>109</v>
      </c>
      <c r="E57" s="163"/>
      <c r="F57" s="163"/>
      <c r="G57" s="163">
        <f>'将来負担比率（分子）の構造'!J$51</f>
        <v>89</v>
      </c>
      <c r="H57" s="163"/>
      <c r="I57" s="163"/>
      <c r="J57" s="163">
        <f>'将来負担比率（分子）の構造'!K$51</f>
        <v>76</v>
      </c>
      <c r="K57" s="163"/>
      <c r="L57" s="163"/>
      <c r="M57" s="163">
        <f>'将来負担比率（分子）の構造'!L$51</f>
        <v>60</v>
      </c>
      <c r="N57" s="163"/>
      <c r="O57" s="163"/>
      <c r="P57" s="163">
        <f>'将来負担比率（分子）の構造'!M$51</f>
        <v>43</v>
      </c>
    </row>
    <row r="58" spans="1:16" x14ac:dyDescent="0.2">
      <c r="A58" s="163" t="s">
        <v>41</v>
      </c>
      <c r="B58" s="163"/>
      <c r="C58" s="163"/>
      <c r="D58" s="163">
        <f>'将来負担比率（分子）の構造'!I$50</f>
        <v>1786</v>
      </c>
      <c r="E58" s="163"/>
      <c r="F58" s="163"/>
      <c r="G58" s="163">
        <f>'将来負担比率（分子）の構造'!J$50</f>
        <v>2292</v>
      </c>
      <c r="H58" s="163"/>
      <c r="I58" s="163"/>
      <c r="J58" s="163">
        <f>'将来負担比率（分子）の構造'!K$50</f>
        <v>2956</v>
      </c>
      <c r="K58" s="163"/>
      <c r="L58" s="163"/>
      <c r="M58" s="163">
        <f>'将来負担比率（分子）の構造'!L$50</f>
        <v>3062</v>
      </c>
      <c r="N58" s="163"/>
      <c r="O58" s="163"/>
      <c r="P58" s="163">
        <f>'将来負担比率（分子）の構造'!M$50</f>
        <v>3097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1026</v>
      </c>
      <c r="C62" s="163"/>
      <c r="D62" s="163"/>
      <c r="E62" s="163">
        <f>'将来負担比率（分子）の構造'!J$45</f>
        <v>1052</v>
      </c>
      <c r="F62" s="163"/>
      <c r="G62" s="163"/>
      <c r="H62" s="163">
        <f>'将来負担比率（分子）の構造'!K$45</f>
        <v>1022</v>
      </c>
      <c r="I62" s="163"/>
      <c r="J62" s="163"/>
      <c r="K62" s="163">
        <f>'将来負担比率（分子）の構造'!L$45</f>
        <v>997</v>
      </c>
      <c r="L62" s="163"/>
      <c r="M62" s="163"/>
      <c r="N62" s="163">
        <f>'将来負担比率（分子）の構造'!M$45</f>
        <v>987</v>
      </c>
      <c r="O62" s="163"/>
      <c r="P62" s="163"/>
    </row>
    <row r="63" spans="1:16" x14ac:dyDescent="0.2">
      <c r="A63" s="163" t="s">
        <v>34</v>
      </c>
      <c r="B63" s="163">
        <f>'将来負担比率（分子）の構造'!I$44</f>
        <v>610</v>
      </c>
      <c r="C63" s="163"/>
      <c r="D63" s="163"/>
      <c r="E63" s="163">
        <f>'将来負担比率（分子）の構造'!J$44</f>
        <v>537</v>
      </c>
      <c r="F63" s="163"/>
      <c r="G63" s="163"/>
      <c r="H63" s="163">
        <f>'将来負担比率（分子）の構造'!K$44</f>
        <v>460</v>
      </c>
      <c r="I63" s="163"/>
      <c r="J63" s="163"/>
      <c r="K63" s="163">
        <f>'将来負担比率（分子）の構造'!L$44</f>
        <v>397</v>
      </c>
      <c r="L63" s="163"/>
      <c r="M63" s="163"/>
      <c r="N63" s="163">
        <f>'将来負担比率（分子）の構造'!M$44</f>
        <v>386</v>
      </c>
      <c r="O63" s="163"/>
      <c r="P63" s="163"/>
    </row>
    <row r="64" spans="1:16" x14ac:dyDescent="0.2">
      <c r="A64" s="163" t="s">
        <v>33</v>
      </c>
      <c r="B64" s="163">
        <f>'将来負担比率（分子）の構造'!I$43</f>
        <v>2267</v>
      </c>
      <c r="C64" s="163"/>
      <c r="D64" s="163"/>
      <c r="E64" s="163">
        <f>'将来負担比率（分子）の構造'!J$43</f>
        <v>2248</v>
      </c>
      <c r="F64" s="163"/>
      <c r="G64" s="163"/>
      <c r="H64" s="163">
        <f>'将来負担比率（分子）の構造'!K$43</f>
        <v>2369</v>
      </c>
      <c r="I64" s="163"/>
      <c r="J64" s="163"/>
      <c r="K64" s="163">
        <f>'将来負担比率（分子）の構造'!L$43</f>
        <v>2436</v>
      </c>
      <c r="L64" s="163"/>
      <c r="M64" s="163"/>
      <c r="N64" s="163">
        <f>'将来負担比率（分子）の構造'!M$43</f>
        <v>2273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6395</v>
      </c>
      <c r="C66" s="163"/>
      <c r="D66" s="163"/>
      <c r="E66" s="163">
        <f>'将来負担比率（分子）の構造'!J$41</f>
        <v>5934</v>
      </c>
      <c r="F66" s="163"/>
      <c r="G66" s="163"/>
      <c r="H66" s="163">
        <f>'将来負担比率（分子）の構造'!K$41</f>
        <v>5404</v>
      </c>
      <c r="I66" s="163"/>
      <c r="J66" s="163"/>
      <c r="K66" s="163">
        <f>'将来負担比率（分子）の構造'!L$41</f>
        <v>4977</v>
      </c>
      <c r="L66" s="163"/>
      <c r="M66" s="163"/>
      <c r="N66" s="163">
        <f>'将来負担比率（分子）の構造'!M$41</f>
        <v>4793</v>
      </c>
      <c r="O66" s="163"/>
      <c r="P66" s="163"/>
    </row>
    <row r="67" spans="1:16" x14ac:dyDescent="0.2">
      <c r="A67" s="163" t="s">
        <v>71</v>
      </c>
      <c r="B67" s="163" t="e">
        <f>NA()</f>
        <v>#N/A</v>
      </c>
      <c r="C67" s="163">
        <f>IF(ISNUMBER('将来負担比率（分子）の構造'!I$53), IF('将来負担比率（分子）の構造'!I$53 &lt; 0, 0, '将来負担比率（分子）の構造'!I$53), NA())</f>
        <v>1837</v>
      </c>
      <c r="D67" s="163" t="e">
        <f>NA()</f>
        <v>#N/A</v>
      </c>
      <c r="E67" s="163" t="e">
        <f>NA()</f>
        <v>#N/A</v>
      </c>
      <c r="F67" s="163">
        <f>IF(ISNUMBER('将来負担比率（分子）の構造'!J$53), IF('将来負担比率（分子）の構造'!J$53 &lt; 0, 0, '将来負担比率（分子）の構造'!J$53), NA())</f>
        <v>1059</v>
      </c>
      <c r="G67" s="163" t="e">
        <f>NA()</f>
        <v>#N/A</v>
      </c>
      <c r="H67" s="163" t="e">
        <f>NA()</f>
        <v>#N/A</v>
      </c>
      <c r="I67" s="163">
        <f>IF(ISNUMBER('将来負担比率（分子）の構造'!K$53), IF('将来負担比率（分子）の構造'!K$53 &lt; 0, 0, '将来負担比率（分子）の構造'!K$53), NA())</f>
        <v>240</v>
      </c>
      <c r="J67" s="163" t="e">
        <f>NA()</f>
        <v>#N/A</v>
      </c>
      <c r="K67" s="163" t="e">
        <f>NA()</f>
        <v>#N/A</v>
      </c>
      <c r="L67" s="163">
        <f>IF(ISNUMBER('将来負担比率（分子）の構造'!L$53), IF('将来負担比率（分子）の構造'!L$53 &lt; 0, 0, '将来負担比率（分子）の構造'!L$53), NA())</f>
        <v>18</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1715</v>
      </c>
      <c r="C72" s="167">
        <f>基金残高に係る経年分析!G55</f>
        <v>1605</v>
      </c>
      <c r="D72" s="167">
        <f>基金残高に係る経年分析!H55</f>
        <v>1575</v>
      </c>
    </row>
    <row r="73" spans="1:16" x14ac:dyDescent="0.2">
      <c r="A73" s="166" t="s">
        <v>74</v>
      </c>
      <c r="B73" s="167">
        <f>基金残高に係る経年分析!F56</f>
        <v>16</v>
      </c>
      <c r="C73" s="167">
        <f>基金残高に係る経年分析!G56</f>
        <v>43</v>
      </c>
      <c r="D73" s="167">
        <f>基金残高に係る経年分析!H56</f>
        <v>65</v>
      </c>
    </row>
    <row r="74" spans="1:16" x14ac:dyDescent="0.2">
      <c r="A74" s="166" t="s">
        <v>75</v>
      </c>
      <c r="B74" s="167">
        <f>基金残高に係る経年分析!F57</f>
        <v>519</v>
      </c>
      <c r="C74" s="167">
        <f>基金残高に係る経年分析!G57</f>
        <v>599</v>
      </c>
      <c r="D74" s="167">
        <f>基金残高に係る経年分析!H57</f>
        <v>598</v>
      </c>
    </row>
  </sheetData>
  <sheetProtection algorithmName="SHA-512" hashValue="jFT4Vk+BGMfMFjCmER0kPOCRZyV2nGIVEg5NQlMoQgWBZqRwMk6GsBL3uxCEWxWCg++8GUo0NunfzRWCRu+KFg==" saltValue="4gd487H1R9T7vcqScLLO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2454221</v>
      </c>
      <c r="S5" s="677"/>
      <c r="T5" s="677"/>
      <c r="U5" s="677"/>
      <c r="V5" s="677"/>
      <c r="W5" s="677"/>
      <c r="X5" s="677"/>
      <c r="Y5" s="702"/>
      <c r="Z5" s="715">
        <v>25.6</v>
      </c>
      <c r="AA5" s="715"/>
      <c r="AB5" s="715"/>
      <c r="AC5" s="715"/>
      <c r="AD5" s="716">
        <v>2454221</v>
      </c>
      <c r="AE5" s="716"/>
      <c r="AF5" s="716"/>
      <c r="AG5" s="716"/>
      <c r="AH5" s="716"/>
      <c r="AI5" s="716"/>
      <c r="AJ5" s="716"/>
      <c r="AK5" s="716"/>
      <c r="AL5" s="703">
        <v>43.9</v>
      </c>
      <c r="AM5" s="685"/>
      <c r="AN5" s="685"/>
      <c r="AO5" s="704"/>
      <c r="AP5" s="679" t="s">
        <v>216</v>
      </c>
      <c r="AQ5" s="680"/>
      <c r="AR5" s="680"/>
      <c r="AS5" s="680"/>
      <c r="AT5" s="680"/>
      <c r="AU5" s="680"/>
      <c r="AV5" s="680"/>
      <c r="AW5" s="680"/>
      <c r="AX5" s="680"/>
      <c r="AY5" s="680"/>
      <c r="AZ5" s="680"/>
      <c r="BA5" s="680"/>
      <c r="BB5" s="680"/>
      <c r="BC5" s="680"/>
      <c r="BD5" s="680"/>
      <c r="BE5" s="680"/>
      <c r="BF5" s="681"/>
      <c r="BG5" s="621">
        <v>2447730</v>
      </c>
      <c r="BH5" s="622"/>
      <c r="BI5" s="622"/>
      <c r="BJ5" s="622"/>
      <c r="BK5" s="622"/>
      <c r="BL5" s="622"/>
      <c r="BM5" s="622"/>
      <c r="BN5" s="623"/>
      <c r="BO5" s="659">
        <v>99.7</v>
      </c>
      <c r="BP5" s="659"/>
      <c r="BQ5" s="659"/>
      <c r="BR5" s="659"/>
      <c r="BS5" s="660">
        <v>25256</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95646</v>
      </c>
      <c r="S6" s="622"/>
      <c r="T6" s="622"/>
      <c r="U6" s="622"/>
      <c r="V6" s="622"/>
      <c r="W6" s="622"/>
      <c r="X6" s="622"/>
      <c r="Y6" s="623"/>
      <c r="Z6" s="659">
        <v>1</v>
      </c>
      <c r="AA6" s="659"/>
      <c r="AB6" s="659"/>
      <c r="AC6" s="659"/>
      <c r="AD6" s="660">
        <v>95646</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2447730</v>
      </c>
      <c r="BH6" s="622"/>
      <c r="BI6" s="622"/>
      <c r="BJ6" s="622"/>
      <c r="BK6" s="622"/>
      <c r="BL6" s="622"/>
      <c r="BM6" s="622"/>
      <c r="BN6" s="623"/>
      <c r="BO6" s="659">
        <v>99.7</v>
      </c>
      <c r="BP6" s="659"/>
      <c r="BQ6" s="659"/>
      <c r="BR6" s="659"/>
      <c r="BS6" s="660">
        <v>25256</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99555</v>
      </c>
      <c r="CS6" s="622"/>
      <c r="CT6" s="622"/>
      <c r="CU6" s="622"/>
      <c r="CV6" s="622"/>
      <c r="CW6" s="622"/>
      <c r="CX6" s="622"/>
      <c r="CY6" s="623"/>
      <c r="CZ6" s="703">
        <v>1.1000000000000001</v>
      </c>
      <c r="DA6" s="685"/>
      <c r="DB6" s="685"/>
      <c r="DC6" s="705"/>
      <c r="DD6" s="627" t="s">
        <v>121</v>
      </c>
      <c r="DE6" s="622"/>
      <c r="DF6" s="622"/>
      <c r="DG6" s="622"/>
      <c r="DH6" s="622"/>
      <c r="DI6" s="622"/>
      <c r="DJ6" s="622"/>
      <c r="DK6" s="622"/>
      <c r="DL6" s="622"/>
      <c r="DM6" s="622"/>
      <c r="DN6" s="622"/>
      <c r="DO6" s="622"/>
      <c r="DP6" s="623"/>
      <c r="DQ6" s="627">
        <v>99555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982</v>
      </c>
      <c r="S7" s="622"/>
      <c r="T7" s="622"/>
      <c r="U7" s="622"/>
      <c r="V7" s="622"/>
      <c r="W7" s="622"/>
      <c r="X7" s="622"/>
      <c r="Y7" s="623"/>
      <c r="Z7" s="659">
        <v>0</v>
      </c>
      <c r="AA7" s="659"/>
      <c r="AB7" s="659"/>
      <c r="AC7" s="659"/>
      <c r="AD7" s="660">
        <v>982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1032957</v>
      </c>
      <c r="BH7" s="622"/>
      <c r="BI7" s="622"/>
      <c r="BJ7" s="622"/>
      <c r="BK7" s="622"/>
      <c r="BL7" s="622"/>
      <c r="BM7" s="622"/>
      <c r="BN7" s="623"/>
      <c r="BO7" s="659">
        <v>42.1</v>
      </c>
      <c r="BP7" s="659"/>
      <c r="BQ7" s="659"/>
      <c r="BR7" s="659"/>
      <c r="BS7" s="660">
        <v>25256</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1415596</v>
      </c>
      <c r="CS7" s="622"/>
      <c r="CT7" s="622"/>
      <c r="CU7" s="622"/>
      <c r="CV7" s="622"/>
      <c r="CW7" s="622"/>
      <c r="CX7" s="622"/>
      <c r="CY7" s="623"/>
      <c r="CZ7" s="659">
        <v>15.5</v>
      </c>
      <c r="DA7" s="659"/>
      <c r="DB7" s="659"/>
      <c r="DC7" s="659"/>
      <c r="DD7" s="627">
        <v>140509</v>
      </c>
      <c r="DE7" s="622"/>
      <c r="DF7" s="622"/>
      <c r="DG7" s="622"/>
      <c r="DH7" s="622"/>
      <c r="DI7" s="622"/>
      <c r="DJ7" s="622"/>
      <c r="DK7" s="622"/>
      <c r="DL7" s="622"/>
      <c r="DM7" s="622"/>
      <c r="DN7" s="622"/>
      <c r="DO7" s="622"/>
      <c r="DP7" s="623"/>
      <c r="DQ7" s="627">
        <v>1118297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19778</v>
      </c>
      <c r="S8" s="622"/>
      <c r="T8" s="622"/>
      <c r="U8" s="622"/>
      <c r="V8" s="622"/>
      <c r="W8" s="622"/>
      <c r="X8" s="622"/>
      <c r="Y8" s="623"/>
      <c r="Z8" s="659">
        <v>0.2</v>
      </c>
      <c r="AA8" s="659"/>
      <c r="AB8" s="659"/>
      <c r="AC8" s="659"/>
      <c r="AD8" s="660">
        <v>19778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34358</v>
      </c>
      <c r="BH8" s="622"/>
      <c r="BI8" s="622"/>
      <c r="BJ8" s="622"/>
      <c r="BK8" s="622"/>
      <c r="BL8" s="622"/>
      <c r="BM8" s="622"/>
      <c r="BN8" s="623"/>
      <c r="BO8" s="659">
        <v>1.4</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3334354</v>
      </c>
      <c r="CS8" s="622"/>
      <c r="CT8" s="622"/>
      <c r="CU8" s="622"/>
      <c r="CV8" s="622"/>
      <c r="CW8" s="622"/>
      <c r="CX8" s="622"/>
      <c r="CY8" s="623"/>
      <c r="CZ8" s="659">
        <v>36.6</v>
      </c>
      <c r="DA8" s="659"/>
      <c r="DB8" s="659"/>
      <c r="DC8" s="659"/>
      <c r="DD8" s="627">
        <v>61</v>
      </c>
      <c r="DE8" s="622"/>
      <c r="DF8" s="622"/>
      <c r="DG8" s="622"/>
      <c r="DH8" s="622"/>
      <c r="DI8" s="622"/>
      <c r="DJ8" s="622"/>
      <c r="DK8" s="622"/>
      <c r="DL8" s="622"/>
      <c r="DM8" s="622"/>
      <c r="DN8" s="622"/>
      <c r="DO8" s="622"/>
      <c r="DP8" s="623"/>
      <c r="DQ8" s="627">
        <v>1707379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28065</v>
      </c>
      <c r="S9" s="622"/>
      <c r="T9" s="622"/>
      <c r="U9" s="622"/>
      <c r="V9" s="622"/>
      <c r="W9" s="622"/>
      <c r="X9" s="622"/>
      <c r="Y9" s="623"/>
      <c r="Z9" s="659">
        <v>0.3</v>
      </c>
      <c r="AA9" s="659"/>
      <c r="AB9" s="659"/>
      <c r="AC9" s="659"/>
      <c r="AD9" s="660">
        <v>28065</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891740</v>
      </c>
      <c r="BH9" s="622"/>
      <c r="BI9" s="622"/>
      <c r="BJ9" s="622"/>
      <c r="BK9" s="622"/>
      <c r="BL9" s="622"/>
      <c r="BM9" s="622"/>
      <c r="BN9" s="623"/>
      <c r="BO9" s="659">
        <v>36.299999999999997</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522793</v>
      </c>
      <c r="CS9" s="622"/>
      <c r="CT9" s="622"/>
      <c r="CU9" s="622"/>
      <c r="CV9" s="622"/>
      <c r="CW9" s="622"/>
      <c r="CX9" s="622"/>
      <c r="CY9" s="623"/>
      <c r="CZ9" s="659">
        <v>5.7</v>
      </c>
      <c r="DA9" s="659"/>
      <c r="DB9" s="659"/>
      <c r="DC9" s="659"/>
      <c r="DD9" s="627">
        <v>13686</v>
      </c>
      <c r="DE9" s="622"/>
      <c r="DF9" s="622"/>
      <c r="DG9" s="622"/>
      <c r="DH9" s="622"/>
      <c r="DI9" s="622"/>
      <c r="DJ9" s="622"/>
      <c r="DK9" s="622"/>
      <c r="DL9" s="622"/>
      <c r="DM9" s="622"/>
      <c r="DN9" s="622"/>
      <c r="DO9" s="622"/>
      <c r="DP9" s="623"/>
      <c r="DQ9" s="627">
        <v>448990</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48254</v>
      </c>
      <c r="BH10" s="622"/>
      <c r="BI10" s="622"/>
      <c r="BJ10" s="622"/>
      <c r="BK10" s="622"/>
      <c r="BL10" s="622"/>
      <c r="BM10" s="622"/>
      <c r="BN10" s="623"/>
      <c r="BO10" s="659">
        <v>2</v>
      </c>
      <c r="BP10" s="659"/>
      <c r="BQ10" s="659"/>
      <c r="BR10" s="659"/>
      <c r="BS10" s="660">
        <v>8512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2947</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2947</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539394</v>
      </c>
      <c r="S11" s="622"/>
      <c r="T11" s="622"/>
      <c r="U11" s="622"/>
      <c r="V11" s="622"/>
      <c r="W11" s="622"/>
      <c r="X11" s="622"/>
      <c r="Y11" s="623"/>
      <c r="Z11" s="624">
        <v>5.6</v>
      </c>
      <c r="AA11" s="625"/>
      <c r="AB11" s="625"/>
      <c r="AC11" s="626"/>
      <c r="AD11" s="627">
        <v>539394</v>
      </c>
      <c r="AE11" s="622"/>
      <c r="AF11" s="622"/>
      <c r="AG11" s="622"/>
      <c r="AH11" s="622"/>
      <c r="AI11" s="622"/>
      <c r="AJ11" s="622"/>
      <c r="AK11" s="623"/>
      <c r="AL11" s="624">
        <v>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58605</v>
      </c>
      <c r="BH11" s="622"/>
      <c r="BI11" s="622"/>
      <c r="BJ11" s="622"/>
      <c r="BK11" s="622"/>
      <c r="BL11" s="622"/>
      <c r="BM11" s="622"/>
      <c r="BN11" s="623"/>
      <c r="BO11" s="659">
        <v>2.4</v>
      </c>
      <c r="BP11" s="659"/>
      <c r="BQ11" s="659"/>
      <c r="BR11" s="659"/>
      <c r="BS11" s="660">
        <v>16744</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446732</v>
      </c>
      <c r="CS11" s="622"/>
      <c r="CT11" s="622"/>
      <c r="CU11" s="622"/>
      <c r="CV11" s="622"/>
      <c r="CW11" s="622"/>
      <c r="CX11" s="622"/>
      <c r="CY11" s="623"/>
      <c r="CZ11" s="659">
        <v>4.9000000000000004</v>
      </c>
      <c r="DA11" s="659"/>
      <c r="DB11" s="659"/>
      <c r="DC11" s="659"/>
      <c r="DD11" s="627">
        <v>195408</v>
      </c>
      <c r="DE11" s="622"/>
      <c r="DF11" s="622"/>
      <c r="DG11" s="622"/>
      <c r="DH11" s="622"/>
      <c r="DI11" s="622"/>
      <c r="DJ11" s="622"/>
      <c r="DK11" s="622"/>
      <c r="DL11" s="622"/>
      <c r="DM11" s="622"/>
      <c r="DN11" s="622"/>
      <c r="DO11" s="622"/>
      <c r="DP11" s="623"/>
      <c r="DQ11" s="627">
        <v>181176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49090</v>
      </c>
      <c r="S12" s="622"/>
      <c r="T12" s="622"/>
      <c r="U12" s="622"/>
      <c r="V12" s="622"/>
      <c r="W12" s="622"/>
      <c r="X12" s="622"/>
      <c r="Y12" s="623"/>
      <c r="Z12" s="659">
        <v>0.5</v>
      </c>
      <c r="AA12" s="659"/>
      <c r="AB12" s="659"/>
      <c r="AC12" s="659"/>
      <c r="AD12" s="660">
        <v>49090</v>
      </c>
      <c r="AE12" s="660"/>
      <c r="AF12" s="660"/>
      <c r="AG12" s="660"/>
      <c r="AH12" s="660"/>
      <c r="AI12" s="660"/>
      <c r="AJ12" s="660"/>
      <c r="AK12" s="660"/>
      <c r="AL12" s="624">
        <v>0.9</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1186978</v>
      </c>
      <c r="BH12" s="622"/>
      <c r="BI12" s="622"/>
      <c r="BJ12" s="622"/>
      <c r="BK12" s="622"/>
      <c r="BL12" s="622"/>
      <c r="BM12" s="622"/>
      <c r="BN12" s="623"/>
      <c r="BO12" s="659">
        <v>48.4</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247830</v>
      </c>
      <c r="CS12" s="622"/>
      <c r="CT12" s="622"/>
      <c r="CU12" s="622"/>
      <c r="CV12" s="622"/>
      <c r="CW12" s="622"/>
      <c r="CX12" s="622"/>
      <c r="CY12" s="623"/>
      <c r="CZ12" s="659">
        <v>2.7</v>
      </c>
      <c r="DA12" s="659"/>
      <c r="DB12" s="659"/>
      <c r="DC12" s="659"/>
      <c r="DD12" s="627">
        <v>14679</v>
      </c>
      <c r="DE12" s="622"/>
      <c r="DF12" s="622"/>
      <c r="DG12" s="622"/>
      <c r="DH12" s="622"/>
      <c r="DI12" s="622"/>
      <c r="DJ12" s="622"/>
      <c r="DK12" s="622"/>
      <c r="DL12" s="622"/>
      <c r="DM12" s="622"/>
      <c r="DN12" s="622"/>
      <c r="DO12" s="622"/>
      <c r="DP12" s="623"/>
      <c r="DQ12" s="627">
        <v>168953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1184643</v>
      </c>
      <c r="BH13" s="622"/>
      <c r="BI13" s="622"/>
      <c r="BJ13" s="622"/>
      <c r="BK13" s="622"/>
      <c r="BL13" s="622"/>
      <c r="BM13" s="622"/>
      <c r="BN13" s="623"/>
      <c r="BO13" s="659">
        <v>48.3</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718899</v>
      </c>
      <c r="CS13" s="622"/>
      <c r="CT13" s="622"/>
      <c r="CU13" s="622"/>
      <c r="CV13" s="622"/>
      <c r="CW13" s="622"/>
      <c r="CX13" s="622"/>
      <c r="CY13" s="623"/>
      <c r="CZ13" s="659">
        <v>7.9</v>
      </c>
      <c r="DA13" s="659"/>
      <c r="DB13" s="659"/>
      <c r="DC13" s="659"/>
      <c r="DD13" s="627">
        <v>351541</v>
      </c>
      <c r="DE13" s="622"/>
      <c r="DF13" s="622"/>
      <c r="DG13" s="622"/>
      <c r="DH13" s="622"/>
      <c r="DI13" s="622"/>
      <c r="DJ13" s="622"/>
      <c r="DK13" s="622"/>
      <c r="DL13" s="622"/>
      <c r="DM13" s="622"/>
      <c r="DN13" s="622"/>
      <c r="DO13" s="622"/>
      <c r="DP13" s="623"/>
      <c r="DQ13" s="627">
        <v>559292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88999</v>
      </c>
      <c r="BH14" s="622"/>
      <c r="BI14" s="622"/>
      <c r="BJ14" s="622"/>
      <c r="BK14" s="622"/>
      <c r="BL14" s="622"/>
      <c r="BM14" s="622"/>
      <c r="BN14" s="623"/>
      <c r="BO14" s="659">
        <v>3.6</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485247</v>
      </c>
      <c r="CS14" s="622"/>
      <c r="CT14" s="622"/>
      <c r="CU14" s="622"/>
      <c r="CV14" s="622"/>
      <c r="CW14" s="622"/>
      <c r="CX14" s="622"/>
      <c r="CY14" s="623"/>
      <c r="CZ14" s="659">
        <v>5.3</v>
      </c>
      <c r="DA14" s="659"/>
      <c r="DB14" s="659"/>
      <c r="DC14" s="659"/>
      <c r="DD14" s="627">
        <v>100782</v>
      </c>
      <c r="DE14" s="622"/>
      <c r="DF14" s="622"/>
      <c r="DG14" s="622"/>
      <c r="DH14" s="622"/>
      <c r="DI14" s="622"/>
      <c r="DJ14" s="622"/>
      <c r="DK14" s="622"/>
      <c r="DL14" s="622"/>
      <c r="DM14" s="622"/>
      <c r="DN14" s="622"/>
      <c r="DO14" s="622"/>
      <c r="DP14" s="623"/>
      <c r="DQ14" s="627">
        <v>386373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12819</v>
      </c>
      <c r="S15" s="622"/>
      <c r="T15" s="622"/>
      <c r="U15" s="622"/>
      <c r="V15" s="622"/>
      <c r="W15" s="622"/>
      <c r="X15" s="622"/>
      <c r="Y15" s="623"/>
      <c r="Z15" s="659">
        <v>0.1</v>
      </c>
      <c r="AA15" s="659"/>
      <c r="AB15" s="659"/>
      <c r="AC15" s="659"/>
      <c r="AD15" s="660">
        <v>12819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138796</v>
      </c>
      <c r="BH15" s="622"/>
      <c r="BI15" s="622"/>
      <c r="BJ15" s="622"/>
      <c r="BK15" s="622"/>
      <c r="BL15" s="622"/>
      <c r="BM15" s="622"/>
      <c r="BN15" s="623"/>
      <c r="BO15" s="659">
        <v>5.7</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1210433</v>
      </c>
      <c r="CS15" s="622"/>
      <c r="CT15" s="622"/>
      <c r="CU15" s="622"/>
      <c r="CV15" s="622"/>
      <c r="CW15" s="622"/>
      <c r="CX15" s="622"/>
      <c r="CY15" s="623"/>
      <c r="CZ15" s="659">
        <v>13.3</v>
      </c>
      <c r="DA15" s="659"/>
      <c r="DB15" s="659"/>
      <c r="DC15" s="659"/>
      <c r="DD15" s="627">
        <v>197950</v>
      </c>
      <c r="DE15" s="622"/>
      <c r="DF15" s="622"/>
      <c r="DG15" s="622"/>
      <c r="DH15" s="622"/>
      <c r="DI15" s="622"/>
      <c r="DJ15" s="622"/>
      <c r="DK15" s="622"/>
      <c r="DL15" s="622"/>
      <c r="DM15" s="622"/>
      <c r="DN15" s="622"/>
      <c r="DO15" s="622"/>
      <c r="DP15" s="623"/>
      <c r="DQ15" s="627">
        <v>971872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37624</v>
      </c>
      <c r="S16" s="622"/>
      <c r="T16" s="622"/>
      <c r="U16" s="622"/>
      <c r="V16" s="622"/>
      <c r="W16" s="622"/>
      <c r="X16" s="622"/>
      <c r="Y16" s="623"/>
      <c r="Z16" s="659">
        <v>0.4</v>
      </c>
      <c r="AA16" s="659"/>
      <c r="AB16" s="659"/>
      <c r="AC16" s="659"/>
      <c r="AD16" s="660">
        <v>37624</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9727</v>
      </c>
      <c r="CS16" s="622"/>
      <c r="CT16" s="622"/>
      <c r="CU16" s="622"/>
      <c r="CV16" s="622"/>
      <c r="CW16" s="622"/>
      <c r="CX16" s="622"/>
      <c r="CY16" s="623"/>
      <c r="CZ16" s="659">
        <v>0.1</v>
      </c>
      <c r="DA16" s="659"/>
      <c r="DB16" s="659"/>
      <c r="DC16" s="659"/>
      <c r="DD16" s="627" t="s">
        <v>121</v>
      </c>
      <c r="DE16" s="622"/>
      <c r="DF16" s="622"/>
      <c r="DG16" s="622"/>
      <c r="DH16" s="622"/>
      <c r="DI16" s="622"/>
      <c r="DJ16" s="622"/>
      <c r="DK16" s="622"/>
      <c r="DL16" s="622"/>
      <c r="DM16" s="622"/>
      <c r="DN16" s="622"/>
      <c r="DO16" s="622"/>
      <c r="DP16" s="623"/>
      <c r="DQ16" s="627">
        <v>9727</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109405</v>
      </c>
      <c r="S17" s="622"/>
      <c r="T17" s="622"/>
      <c r="U17" s="622"/>
      <c r="V17" s="622"/>
      <c r="W17" s="622"/>
      <c r="X17" s="622"/>
      <c r="Y17" s="623"/>
      <c r="Z17" s="659">
        <v>1.1000000000000001</v>
      </c>
      <c r="AA17" s="659"/>
      <c r="AB17" s="659"/>
      <c r="AC17" s="659"/>
      <c r="AD17" s="660">
        <v>109405</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584030</v>
      </c>
      <c r="CS17" s="622"/>
      <c r="CT17" s="622"/>
      <c r="CU17" s="622"/>
      <c r="CV17" s="622"/>
      <c r="CW17" s="622"/>
      <c r="CX17" s="622"/>
      <c r="CY17" s="623"/>
      <c r="CZ17" s="659">
        <v>6.4</v>
      </c>
      <c r="DA17" s="659"/>
      <c r="DB17" s="659"/>
      <c r="DC17" s="659"/>
      <c r="DD17" s="627" t="s">
        <v>121</v>
      </c>
      <c r="DE17" s="622"/>
      <c r="DF17" s="622"/>
      <c r="DG17" s="622"/>
      <c r="DH17" s="622"/>
      <c r="DI17" s="622"/>
      <c r="DJ17" s="622"/>
      <c r="DK17" s="622"/>
      <c r="DL17" s="622"/>
      <c r="DM17" s="622"/>
      <c r="DN17" s="622"/>
      <c r="DO17" s="622"/>
      <c r="DP17" s="623"/>
      <c r="DQ17" s="627">
        <v>567494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16354</v>
      </c>
      <c r="S18" s="622"/>
      <c r="T18" s="622"/>
      <c r="U18" s="622"/>
      <c r="V18" s="622"/>
      <c r="W18" s="622"/>
      <c r="X18" s="622"/>
      <c r="Y18" s="623"/>
      <c r="Z18" s="659">
        <v>0.2</v>
      </c>
      <c r="AA18" s="659"/>
      <c r="AB18" s="659"/>
      <c r="AC18" s="659"/>
      <c r="AD18" s="660">
        <v>16354</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v>34375</v>
      </c>
      <c r="CS18" s="622"/>
      <c r="CT18" s="622"/>
      <c r="CU18" s="622"/>
      <c r="CV18" s="622"/>
      <c r="CW18" s="622"/>
      <c r="CX18" s="622"/>
      <c r="CY18" s="623"/>
      <c r="CZ18" s="659">
        <v>0.4</v>
      </c>
      <c r="DA18" s="659"/>
      <c r="DB18" s="659"/>
      <c r="DC18" s="659"/>
      <c r="DD18" s="627">
        <v>29821</v>
      </c>
      <c r="DE18" s="622"/>
      <c r="DF18" s="622"/>
      <c r="DG18" s="622"/>
      <c r="DH18" s="622"/>
      <c r="DI18" s="622"/>
      <c r="DJ18" s="622"/>
      <c r="DK18" s="622"/>
      <c r="DL18" s="622"/>
      <c r="DM18" s="622"/>
      <c r="DN18" s="622"/>
      <c r="DO18" s="622"/>
      <c r="DP18" s="623"/>
      <c r="DQ18" s="627">
        <v>4554</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92288</v>
      </c>
      <c r="S19" s="622"/>
      <c r="T19" s="622"/>
      <c r="U19" s="622"/>
      <c r="V19" s="622"/>
      <c r="W19" s="622"/>
      <c r="X19" s="622"/>
      <c r="Y19" s="623"/>
      <c r="Z19" s="659">
        <v>1</v>
      </c>
      <c r="AA19" s="659"/>
      <c r="AB19" s="659"/>
      <c r="AC19" s="659"/>
      <c r="AD19" s="660">
        <v>92288</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6491</v>
      </c>
      <c r="BH19" s="622"/>
      <c r="BI19" s="622"/>
      <c r="BJ19" s="622"/>
      <c r="BK19" s="622"/>
      <c r="BL19" s="622"/>
      <c r="BM19" s="622"/>
      <c r="BN19" s="623"/>
      <c r="BO19" s="659">
        <v>0.3</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763</v>
      </c>
      <c r="S20" s="622"/>
      <c r="T20" s="622"/>
      <c r="U20" s="622"/>
      <c r="V20" s="622"/>
      <c r="W20" s="622"/>
      <c r="X20" s="622"/>
      <c r="Y20" s="623"/>
      <c r="Z20" s="659">
        <v>0</v>
      </c>
      <c r="AA20" s="659"/>
      <c r="AB20" s="659"/>
      <c r="AC20" s="659"/>
      <c r="AD20" s="660">
        <v>763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6491</v>
      </c>
      <c r="BH20" s="622"/>
      <c r="BI20" s="622"/>
      <c r="BJ20" s="622"/>
      <c r="BK20" s="622"/>
      <c r="BL20" s="622"/>
      <c r="BM20" s="622"/>
      <c r="BN20" s="623"/>
      <c r="BO20" s="659">
        <v>0.3</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9112518</v>
      </c>
      <c r="CS20" s="622"/>
      <c r="CT20" s="622"/>
      <c r="CU20" s="622"/>
      <c r="CV20" s="622"/>
      <c r="CW20" s="622"/>
      <c r="CX20" s="622"/>
      <c r="CY20" s="623"/>
      <c r="CZ20" s="659">
        <v>100</v>
      </c>
      <c r="DA20" s="659"/>
      <c r="DB20" s="659"/>
      <c r="DC20" s="659"/>
      <c r="DD20" s="627">
        <v>1044437</v>
      </c>
      <c r="DE20" s="622"/>
      <c r="DF20" s="622"/>
      <c r="DG20" s="622"/>
      <c r="DH20" s="622"/>
      <c r="DI20" s="622"/>
      <c r="DJ20" s="622"/>
      <c r="DK20" s="622"/>
      <c r="DL20" s="622"/>
      <c r="DM20" s="622"/>
      <c r="DN20" s="622"/>
      <c r="DO20" s="622"/>
      <c r="DP20" s="623"/>
      <c r="DQ20" s="627">
        <v>6226609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2523652</v>
      </c>
      <c r="S21" s="622"/>
      <c r="T21" s="622"/>
      <c r="U21" s="622"/>
      <c r="V21" s="622"/>
      <c r="W21" s="622"/>
      <c r="X21" s="622"/>
      <c r="Y21" s="623"/>
      <c r="Z21" s="659">
        <v>26.3</v>
      </c>
      <c r="AA21" s="659"/>
      <c r="AB21" s="659"/>
      <c r="AC21" s="659"/>
      <c r="AD21" s="660">
        <v>2240988</v>
      </c>
      <c r="AE21" s="660"/>
      <c r="AF21" s="660"/>
      <c r="AG21" s="660"/>
      <c r="AH21" s="660"/>
      <c r="AI21" s="660"/>
      <c r="AJ21" s="660"/>
      <c r="AK21" s="660"/>
      <c r="AL21" s="624">
        <v>40.1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6491</v>
      </c>
      <c r="BH21" s="622"/>
      <c r="BI21" s="622"/>
      <c r="BJ21" s="622"/>
      <c r="BK21" s="622"/>
      <c r="BL21" s="622"/>
      <c r="BM21" s="622"/>
      <c r="BN21" s="623"/>
      <c r="BO21" s="659">
        <v>0.3</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2240988</v>
      </c>
      <c r="S22" s="622"/>
      <c r="T22" s="622"/>
      <c r="U22" s="622"/>
      <c r="V22" s="622"/>
      <c r="W22" s="622"/>
      <c r="X22" s="622"/>
      <c r="Y22" s="623"/>
      <c r="Z22" s="659">
        <v>23.3</v>
      </c>
      <c r="AA22" s="659"/>
      <c r="AB22" s="659"/>
      <c r="AC22" s="659"/>
      <c r="AD22" s="660">
        <v>2240988</v>
      </c>
      <c r="AE22" s="660"/>
      <c r="AF22" s="660"/>
      <c r="AG22" s="660"/>
      <c r="AH22" s="660"/>
      <c r="AI22" s="660"/>
      <c r="AJ22" s="660"/>
      <c r="AK22" s="660"/>
      <c r="AL22" s="624">
        <v>40.1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281764</v>
      </c>
      <c r="S23" s="622"/>
      <c r="T23" s="622"/>
      <c r="U23" s="622"/>
      <c r="V23" s="622"/>
      <c r="W23" s="622"/>
      <c r="X23" s="622"/>
      <c r="Y23" s="623"/>
      <c r="Z23" s="659">
        <v>2.9</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900</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4254610</v>
      </c>
      <c r="CS24" s="677"/>
      <c r="CT24" s="677"/>
      <c r="CU24" s="677"/>
      <c r="CV24" s="677"/>
      <c r="CW24" s="677"/>
      <c r="CX24" s="677"/>
      <c r="CY24" s="702"/>
      <c r="CZ24" s="703">
        <v>46.7</v>
      </c>
      <c r="DA24" s="685"/>
      <c r="DB24" s="685"/>
      <c r="DC24" s="705"/>
      <c r="DD24" s="701">
        <v>2679503</v>
      </c>
      <c r="DE24" s="677"/>
      <c r="DF24" s="677"/>
      <c r="DG24" s="677"/>
      <c r="DH24" s="677"/>
      <c r="DI24" s="677"/>
      <c r="DJ24" s="677"/>
      <c r="DK24" s="702"/>
      <c r="DL24" s="701">
        <v>2418731</v>
      </c>
      <c r="DM24" s="677"/>
      <c r="DN24" s="677"/>
      <c r="DO24" s="677"/>
      <c r="DP24" s="677"/>
      <c r="DQ24" s="677"/>
      <c r="DR24" s="677"/>
      <c r="DS24" s="677"/>
      <c r="DT24" s="677"/>
      <c r="DU24" s="677"/>
      <c r="DV24" s="702"/>
      <c r="DW24" s="703">
        <v>43.1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5870676</v>
      </c>
      <c r="S25" s="622"/>
      <c r="T25" s="622"/>
      <c r="U25" s="622"/>
      <c r="V25" s="622"/>
      <c r="W25" s="622"/>
      <c r="X25" s="622"/>
      <c r="Y25" s="623"/>
      <c r="Z25" s="659">
        <v>61.1</v>
      </c>
      <c r="AA25" s="659"/>
      <c r="AB25" s="659"/>
      <c r="AC25" s="659"/>
      <c r="AD25" s="660">
        <v>5588012</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1442124</v>
      </c>
      <c r="CS25" s="634"/>
      <c r="CT25" s="634"/>
      <c r="CU25" s="634"/>
      <c r="CV25" s="634"/>
      <c r="CW25" s="634"/>
      <c r="CX25" s="634"/>
      <c r="CY25" s="635"/>
      <c r="CZ25" s="624">
        <v>15.8</v>
      </c>
      <c r="DA25" s="636"/>
      <c r="DB25" s="636"/>
      <c r="DC25" s="637"/>
      <c r="DD25" s="627">
        <v>1307931</v>
      </c>
      <c r="DE25" s="634"/>
      <c r="DF25" s="634"/>
      <c r="DG25" s="634"/>
      <c r="DH25" s="634"/>
      <c r="DI25" s="634"/>
      <c r="DJ25" s="634"/>
      <c r="DK25" s="635"/>
      <c r="DL25" s="627">
        <v>1307931</v>
      </c>
      <c r="DM25" s="634"/>
      <c r="DN25" s="634"/>
      <c r="DO25" s="634"/>
      <c r="DP25" s="634"/>
      <c r="DQ25" s="634"/>
      <c r="DR25" s="634"/>
      <c r="DS25" s="634"/>
      <c r="DT25" s="634"/>
      <c r="DU25" s="634"/>
      <c r="DV25" s="635"/>
      <c r="DW25" s="624">
        <v>23.3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1267</v>
      </c>
      <c r="S26" s="622"/>
      <c r="T26" s="622"/>
      <c r="U26" s="622"/>
      <c r="V26" s="622"/>
      <c r="W26" s="622"/>
      <c r="X26" s="622"/>
      <c r="Y26" s="623"/>
      <c r="Z26" s="659">
        <v>0</v>
      </c>
      <c r="AA26" s="659"/>
      <c r="AB26" s="659"/>
      <c r="AC26" s="659"/>
      <c r="AD26" s="660">
        <v>1267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862426</v>
      </c>
      <c r="CS26" s="622"/>
      <c r="CT26" s="622"/>
      <c r="CU26" s="622"/>
      <c r="CV26" s="622"/>
      <c r="CW26" s="622"/>
      <c r="CX26" s="622"/>
      <c r="CY26" s="623"/>
      <c r="CZ26" s="624">
        <v>9.5</v>
      </c>
      <c r="DA26" s="636"/>
      <c r="DB26" s="636"/>
      <c r="DC26" s="637"/>
      <c r="DD26" s="627">
        <v>756574</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36745</v>
      </c>
      <c r="S27" s="622"/>
      <c r="T27" s="622"/>
      <c r="U27" s="622"/>
      <c r="V27" s="622"/>
      <c r="W27" s="622"/>
      <c r="X27" s="622"/>
      <c r="Y27" s="623"/>
      <c r="Z27" s="659">
        <v>0.4</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2454221</v>
      </c>
      <c r="BH27" s="622"/>
      <c r="BI27" s="622"/>
      <c r="BJ27" s="622"/>
      <c r="BK27" s="622"/>
      <c r="BL27" s="622"/>
      <c r="BM27" s="622"/>
      <c r="BN27" s="623"/>
      <c r="BO27" s="659">
        <v>100</v>
      </c>
      <c r="BP27" s="659"/>
      <c r="BQ27" s="659"/>
      <c r="BR27" s="659"/>
      <c r="BS27" s="660">
        <v>25256</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2228456</v>
      </c>
      <c r="CS27" s="634"/>
      <c r="CT27" s="634"/>
      <c r="CU27" s="634"/>
      <c r="CV27" s="634"/>
      <c r="CW27" s="634"/>
      <c r="CX27" s="634"/>
      <c r="CY27" s="635"/>
      <c r="CZ27" s="624">
        <v>24.5</v>
      </c>
      <c r="DA27" s="636"/>
      <c r="DB27" s="636"/>
      <c r="DC27" s="637"/>
      <c r="DD27" s="627">
        <v>804078</v>
      </c>
      <c r="DE27" s="634"/>
      <c r="DF27" s="634"/>
      <c r="DG27" s="634"/>
      <c r="DH27" s="634"/>
      <c r="DI27" s="634"/>
      <c r="DJ27" s="634"/>
      <c r="DK27" s="635"/>
      <c r="DL27" s="627">
        <v>543306</v>
      </c>
      <c r="DM27" s="634"/>
      <c r="DN27" s="634"/>
      <c r="DO27" s="634"/>
      <c r="DP27" s="634"/>
      <c r="DQ27" s="634"/>
      <c r="DR27" s="634"/>
      <c r="DS27" s="634"/>
      <c r="DT27" s="634"/>
      <c r="DU27" s="634"/>
      <c r="DV27" s="635"/>
      <c r="DW27" s="624">
        <v>9.6999999999999993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47669</v>
      </c>
      <c r="S28" s="622"/>
      <c r="T28" s="622"/>
      <c r="U28" s="622"/>
      <c r="V28" s="622"/>
      <c r="W28" s="622"/>
      <c r="X28" s="622"/>
      <c r="Y28" s="623"/>
      <c r="Z28" s="659">
        <v>0.5</v>
      </c>
      <c r="AA28" s="659"/>
      <c r="AB28" s="659"/>
      <c r="AC28" s="659"/>
      <c r="AD28" s="660">
        <v>5855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584030</v>
      </c>
      <c r="CS28" s="622"/>
      <c r="CT28" s="622"/>
      <c r="CU28" s="622"/>
      <c r="CV28" s="622"/>
      <c r="CW28" s="622"/>
      <c r="CX28" s="622"/>
      <c r="CY28" s="623"/>
      <c r="CZ28" s="624">
        <v>6.4</v>
      </c>
      <c r="DA28" s="636"/>
      <c r="DB28" s="636"/>
      <c r="DC28" s="637"/>
      <c r="DD28" s="627">
        <v>567494</v>
      </c>
      <c r="DE28" s="622"/>
      <c r="DF28" s="622"/>
      <c r="DG28" s="622"/>
      <c r="DH28" s="622"/>
      <c r="DI28" s="622"/>
      <c r="DJ28" s="622"/>
      <c r="DK28" s="623"/>
      <c r="DL28" s="627">
        <v>567494</v>
      </c>
      <c r="DM28" s="622"/>
      <c r="DN28" s="622"/>
      <c r="DO28" s="622"/>
      <c r="DP28" s="622"/>
      <c r="DQ28" s="622"/>
      <c r="DR28" s="622"/>
      <c r="DS28" s="622"/>
      <c r="DT28" s="622"/>
      <c r="DU28" s="622"/>
      <c r="DV28" s="623"/>
      <c r="DW28" s="624">
        <v>10.1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12515</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584030</v>
      </c>
      <c r="CS29" s="634"/>
      <c r="CT29" s="634"/>
      <c r="CU29" s="634"/>
      <c r="CV29" s="634"/>
      <c r="CW29" s="634"/>
      <c r="CX29" s="634"/>
      <c r="CY29" s="635"/>
      <c r="CZ29" s="624">
        <v>6.4</v>
      </c>
      <c r="DA29" s="636"/>
      <c r="DB29" s="636"/>
      <c r="DC29" s="637"/>
      <c r="DD29" s="627">
        <v>567494</v>
      </c>
      <c r="DE29" s="634"/>
      <c r="DF29" s="634"/>
      <c r="DG29" s="634"/>
      <c r="DH29" s="634"/>
      <c r="DI29" s="634"/>
      <c r="DJ29" s="634"/>
      <c r="DK29" s="635"/>
      <c r="DL29" s="627">
        <v>567494</v>
      </c>
      <c r="DM29" s="634"/>
      <c r="DN29" s="634"/>
      <c r="DO29" s="634"/>
      <c r="DP29" s="634"/>
      <c r="DQ29" s="634"/>
      <c r="DR29" s="634"/>
      <c r="DS29" s="634"/>
      <c r="DT29" s="634"/>
      <c r="DU29" s="634"/>
      <c r="DV29" s="635"/>
      <c r="DW29" s="624">
        <v>10.1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1507742</v>
      </c>
      <c r="S30" s="622"/>
      <c r="T30" s="622"/>
      <c r="U30" s="622"/>
      <c r="V30" s="622"/>
      <c r="W30" s="622"/>
      <c r="X30" s="622"/>
      <c r="Y30" s="623"/>
      <c r="Z30" s="659">
        <v>15.7</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572258</v>
      </c>
      <c r="CS30" s="622"/>
      <c r="CT30" s="622"/>
      <c r="CU30" s="622"/>
      <c r="CV30" s="622"/>
      <c r="CW30" s="622"/>
      <c r="CX30" s="622"/>
      <c r="CY30" s="623"/>
      <c r="CZ30" s="624">
        <v>6.3</v>
      </c>
      <c r="DA30" s="636"/>
      <c r="DB30" s="636"/>
      <c r="DC30" s="637"/>
      <c r="DD30" s="627">
        <v>555768</v>
      </c>
      <c r="DE30" s="622"/>
      <c r="DF30" s="622"/>
      <c r="DG30" s="622"/>
      <c r="DH30" s="622"/>
      <c r="DI30" s="622"/>
      <c r="DJ30" s="622"/>
      <c r="DK30" s="623"/>
      <c r="DL30" s="627">
        <v>555768</v>
      </c>
      <c r="DM30" s="622"/>
      <c r="DN30" s="622"/>
      <c r="DO30" s="622"/>
      <c r="DP30" s="622"/>
      <c r="DQ30" s="622"/>
      <c r="DR30" s="622"/>
      <c r="DS30" s="622"/>
      <c r="DT30" s="622"/>
      <c r="DU30" s="622"/>
      <c r="DV30" s="623"/>
      <c r="DW30" s="624">
        <v>9.9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98.8</v>
      </c>
      <c r="BH31" s="684"/>
      <c r="BI31" s="684"/>
      <c r="BJ31" s="684"/>
      <c r="BK31" s="684"/>
      <c r="BL31" s="684"/>
      <c r="BM31" s="685">
        <v>94.7</v>
      </c>
      <c r="BN31" s="684"/>
      <c r="BO31" s="684"/>
      <c r="BP31" s="684"/>
      <c r="BQ31" s="686"/>
      <c r="BR31" s="683">
        <v>98.8</v>
      </c>
      <c r="BS31" s="684"/>
      <c r="BT31" s="684"/>
      <c r="BU31" s="684"/>
      <c r="BV31" s="684"/>
      <c r="BW31" s="684"/>
      <c r="BX31" s="685">
        <v>94.2</v>
      </c>
      <c r="BY31" s="684"/>
      <c r="BZ31" s="684"/>
      <c r="CA31" s="684"/>
      <c r="CB31" s="686"/>
      <c r="CD31" s="642"/>
      <c r="CE31" s="643"/>
      <c r="CF31" s="618" t="s">
        <v>300</v>
      </c>
      <c r="CG31" s="619"/>
      <c r="CH31" s="619"/>
      <c r="CI31" s="619"/>
      <c r="CJ31" s="619"/>
      <c r="CK31" s="619"/>
      <c r="CL31" s="619"/>
      <c r="CM31" s="619"/>
      <c r="CN31" s="619"/>
      <c r="CO31" s="619"/>
      <c r="CP31" s="619"/>
      <c r="CQ31" s="620"/>
      <c r="CR31" s="621">
        <v>11772</v>
      </c>
      <c r="CS31" s="634"/>
      <c r="CT31" s="634"/>
      <c r="CU31" s="634"/>
      <c r="CV31" s="634"/>
      <c r="CW31" s="634"/>
      <c r="CX31" s="634"/>
      <c r="CY31" s="635"/>
      <c r="CZ31" s="624">
        <v>0.1</v>
      </c>
      <c r="DA31" s="636"/>
      <c r="DB31" s="636"/>
      <c r="DC31" s="637"/>
      <c r="DD31" s="627">
        <v>11726</v>
      </c>
      <c r="DE31" s="634"/>
      <c r="DF31" s="634"/>
      <c r="DG31" s="634"/>
      <c r="DH31" s="634"/>
      <c r="DI31" s="634"/>
      <c r="DJ31" s="634"/>
      <c r="DK31" s="635"/>
      <c r="DL31" s="627">
        <v>11726</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971876</v>
      </c>
      <c r="S32" s="622"/>
      <c r="T32" s="622"/>
      <c r="U32" s="622"/>
      <c r="V32" s="622"/>
      <c r="W32" s="622"/>
      <c r="X32" s="622"/>
      <c r="Y32" s="623"/>
      <c r="Z32" s="659">
        <v>10.1</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v>
      </c>
      <c r="BH32" s="634"/>
      <c r="BI32" s="634"/>
      <c r="BJ32" s="634"/>
      <c r="BK32" s="634"/>
      <c r="BL32" s="634"/>
      <c r="BM32" s="625">
        <v>97</v>
      </c>
      <c r="BN32" s="634"/>
      <c r="BO32" s="634"/>
      <c r="BP32" s="634"/>
      <c r="BQ32" s="657"/>
      <c r="BR32" s="687">
        <v>99.2</v>
      </c>
      <c r="BS32" s="634"/>
      <c r="BT32" s="634"/>
      <c r="BU32" s="634"/>
      <c r="BV32" s="634"/>
      <c r="BW32" s="634"/>
      <c r="BX32" s="625">
        <v>96.7</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29281</v>
      </c>
      <c r="S33" s="622"/>
      <c r="T33" s="622"/>
      <c r="U33" s="622"/>
      <c r="V33" s="622"/>
      <c r="W33" s="622"/>
      <c r="X33" s="622"/>
      <c r="Y33" s="623"/>
      <c r="Z33" s="659">
        <v>0.3</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98.5</v>
      </c>
      <c r="BH33" s="606"/>
      <c r="BI33" s="606"/>
      <c r="BJ33" s="606"/>
      <c r="BK33" s="606"/>
      <c r="BL33" s="606"/>
      <c r="BM33" s="652">
        <v>92.4</v>
      </c>
      <c r="BN33" s="606"/>
      <c r="BO33" s="606"/>
      <c r="BP33" s="606"/>
      <c r="BQ33" s="669"/>
      <c r="BR33" s="682">
        <v>98.4</v>
      </c>
      <c r="BS33" s="606"/>
      <c r="BT33" s="606"/>
      <c r="BU33" s="606"/>
      <c r="BV33" s="606"/>
      <c r="BW33" s="606"/>
      <c r="BX33" s="652">
        <v>91.5</v>
      </c>
      <c r="BY33" s="606"/>
      <c r="BZ33" s="606"/>
      <c r="CA33" s="606"/>
      <c r="CB33" s="669"/>
      <c r="CD33" s="618" t="s">
        <v>307</v>
      </c>
      <c r="CE33" s="619"/>
      <c r="CF33" s="619"/>
      <c r="CG33" s="619"/>
      <c r="CH33" s="619"/>
      <c r="CI33" s="619"/>
      <c r="CJ33" s="619"/>
      <c r="CK33" s="619"/>
      <c r="CL33" s="619"/>
      <c r="CM33" s="619"/>
      <c r="CN33" s="619"/>
      <c r="CO33" s="619"/>
      <c r="CP33" s="619"/>
      <c r="CQ33" s="620"/>
      <c r="CR33" s="621">
        <v>3803744</v>
      </c>
      <c r="CS33" s="634"/>
      <c r="CT33" s="634"/>
      <c r="CU33" s="634"/>
      <c r="CV33" s="634"/>
      <c r="CW33" s="634"/>
      <c r="CX33" s="634"/>
      <c r="CY33" s="635"/>
      <c r="CZ33" s="624">
        <v>41.7</v>
      </c>
      <c r="DA33" s="636"/>
      <c r="DB33" s="636"/>
      <c r="DC33" s="637"/>
      <c r="DD33" s="627">
        <v>3163379</v>
      </c>
      <c r="DE33" s="634"/>
      <c r="DF33" s="634"/>
      <c r="DG33" s="634"/>
      <c r="DH33" s="634"/>
      <c r="DI33" s="634"/>
      <c r="DJ33" s="634"/>
      <c r="DK33" s="635"/>
      <c r="DL33" s="627">
        <v>2446396</v>
      </c>
      <c r="DM33" s="634"/>
      <c r="DN33" s="634"/>
      <c r="DO33" s="634"/>
      <c r="DP33" s="634"/>
      <c r="DQ33" s="634"/>
      <c r="DR33" s="634"/>
      <c r="DS33" s="634"/>
      <c r="DT33" s="634"/>
      <c r="DU33" s="634"/>
      <c r="DV33" s="635"/>
      <c r="DW33" s="624">
        <v>43.6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127272</v>
      </c>
      <c r="S34" s="622"/>
      <c r="T34" s="622"/>
      <c r="U34" s="622"/>
      <c r="V34" s="622"/>
      <c r="W34" s="622"/>
      <c r="X34" s="622"/>
      <c r="Y34" s="623"/>
      <c r="Z34" s="659">
        <v>1.3</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1236810</v>
      </c>
      <c r="CS34" s="622"/>
      <c r="CT34" s="622"/>
      <c r="CU34" s="622"/>
      <c r="CV34" s="622"/>
      <c r="CW34" s="622"/>
      <c r="CX34" s="622"/>
      <c r="CY34" s="623"/>
      <c r="CZ34" s="624">
        <v>13.6</v>
      </c>
      <c r="DA34" s="636"/>
      <c r="DB34" s="636"/>
      <c r="DC34" s="637"/>
      <c r="DD34" s="627">
        <v>969565</v>
      </c>
      <c r="DE34" s="622"/>
      <c r="DF34" s="622"/>
      <c r="DG34" s="622"/>
      <c r="DH34" s="622"/>
      <c r="DI34" s="622"/>
      <c r="DJ34" s="622"/>
      <c r="DK34" s="623"/>
      <c r="DL34" s="627">
        <v>863766</v>
      </c>
      <c r="DM34" s="622"/>
      <c r="DN34" s="622"/>
      <c r="DO34" s="622"/>
      <c r="DP34" s="622"/>
      <c r="DQ34" s="622"/>
      <c r="DR34" s="622"/>
      <c r="DS34" s="622"/>
      <c r="DT34" s="622"/>
      <c r="DU34" s="622"/>
      <c r="DV34" s="623"/>
      <c r="DW34" s="624">
        <v>15.4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358318</v>
      </c>
      <c r="S35" s="622"/>
      <c r="T35" s="622"/>
      <c r="U35" s="622"/>
      <c r="V35" s="622"/>
      <c r="W35" s="622"/>
      <c r="X35" s="622"/>
      <c r="Y35" s="623"/>
      <c r="Z35" s="659">
        <v>3.7</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40878</v>
      </c>
      <c r="CS35" s="634"/>
      <c r="CT35" s="634"/>
      <c r="CU35" s="634"/>
      <c r="CV35" s="634"/>
      <c r="CW35" s="634"/>
      <c r="CX35" s="634"/>
      <c r="CY35" s="635"/>
      <c r="CZ35" s="624">
        <v>0.4</v>
      </c>
      <c r="DA35" s="636"/>
      <c r="DB35" s="636"/>
      <c r="DC35" s="637"/>
      <c r="DD35" s="627">
        <v>37708</v>
      </c>
      <c r="DE35" s="634"/>
      <c r="DF35" s="634"/>
      <c r="DG35" s="634"/>
      <c r="DH35" s="634"/>
      <c r="DI35" s="634"/>
      <c r="DJ35" s="634"/>
      <c r="DK35" s="635"/>
      <c r="DL35" s="627">
        <v>37708</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138638</v>
      </c>
      <c r="S36" s="622"/>
      <c r="T36" s="622"/>
      <c r="U36" s="622"/>
      <c r="V36" s="622"/>
      <c r="W36" s="622"/>
      <c r="X36" s="622"/>
      <c r="Y36" s="623"/>
      <c r="Z36" s="659">
        <v>1.4</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912363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29871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1791261</v>
      </c>
      <c r="CS36" s="622"/>
      <c r="CT36" s="622"/>
      <c r="CU36" s="622"/>
      <c r="CV36" s="622"/>
      <c r="CW36" s="622"/>
      <c r="CX36" s="622"/>
      <c r="CY36" s="623"/>
      <c r="CZ36" s="624">
        <v>19.7</v>
      </c>
      <c r="DA36" s="636"/>
      <c r="DB36" s="636"/>
      <c r="DC36" s="637"/>
      <c r="DD36" s="627">
        <v>1616661</v>
      </c>
      <c r="DE36" s="622"/>
      <c r="DF36" s="622"/>
      <c r="DG36" s="622"/>
      <c r="DH36" s="622"/>
      <c r="DI36" s="622"/>
      <c r="DJ36" s="622"/>
      <c r="DK36" s="623"/>
      <c r="DL36" s="627">
        <v>1194118</v>
      </c>
      <c r="DM36" s="622"/>
      <c r="DN36" s="622"/>
      <c r="DO36" s="622"/>
      <c r="DP36" s="622"/>
      <c r="DQ36" s="622"/>
      <c r="DR36" s="622"/>
      <c r="DS36" s="622"/>
      <c r="DT36" s="622"/>
      <c r="DU36" s="622"/>
      <c r="DV36" s="623"/>
      <c r="DW36" s="624">
        <v>21.3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114554</v>
      </c>
      <c r="S37" s="622"/>
      <c r="T37" s="622"/>
      <c r="U37" s="622"/>
      <c r="V37" s="622"/>
      <c r="W37" s="622"/>
      <c r="X37" s="622"/>
      <c r="Y37" s="623"/>
      <c r="Z37" s="659">
        <v>1.2</v>
      </c>
      <c r="AA37" s="659"/>
      <c r="AB37" s="659"/>
      <c r="AC37" s="659"/>
      <c r="AD37" s="660" t="s">
        <v>121</v>
      </c>
      <c r="AE37" s="660"/>
      <c r="AF37" s="660"/>
      <c r="AG37" s="660"/>
      <c r="AH37" s="660"/>
      <c r="AI37" s="660"/>
      <c r="AJ37" s="660"/>
      <c r="AK37" s="660"/>
      <c r="AL37" s="624" t="s">
        <v>121</v>
      </c>
      <c r="AM37" s="625"/>
      <c r="AN37" s="625"/>
      <c r="AO37" s="661"/>
      <c r="AQ37" s="654" t="s">
        <v>319</v>
      </c>
      <c r="AR37" s="655"/>
      <c r="AS37" s="655"/>
      <c r="AT37" s="655"/>
      <c r="AU37" s="655"/>
      <c r="AV37" s="655"/>
      <c r="AW37" s="655"/>
      <c r="AX37" s="655"/>
      <c r="AY37" s="656"/>
      <c r="AZ37" s="621">
        <v>317966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29871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783499</v>
      </c>
      <c r="CS37" s="634"/>
      <c r="CT37" s="634"/>
      <c r="CU37" s="634"/>
      <c r="CV37" s="634"/>
      <c r="CW37" s="634"/>
      <c r="CX37" s="634"/>
      <c r="CY37" s="635"/>
      <c r="CZ37" s="624">
        <v>8.6</v>
      </c>
      <c r="DA37" s="636"/>
      <c r="DB37" s="636"/>
      <c r="DC37" s="637"/>
      <c r="DD37" s="627">
        <v>782953</v>
      </c>
      <c r="DE37" s="634"/>
      <c r="DF37" s="634"/>
      <c r="DG37" s="634"/>
      <c r="DH37" s="634"/>
      <c r="DI37" s="634"/>
      <c r="DJ37" s="634"/>
      <c r="DK37" s="635"/>
      <c r="DL37" s="627">
        <v>523738</v>
      </c>
      <c r="DM37" s="634"/>
      <c r="DN37" s="634"/>
      <c r="DO37" s="634"/>
      <c r="DP37" s="634"/>
      <c r="DQ37" s="634"/>
      <c r="DR37" s="634"/>
      <c r="DS37" s="634"/>
      <c r="DT37" s="634"/>
      <c r="DU37" s="634"/>
      <c r="DV37" s="635"/>
      <c r="DW37" s="624">
        <v>9.3000000000000007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388653</v>
      </c>
      <c r="S38" s="622"/>
      <c r="T38" s="622"/>
      <c r="U38" s="622"/>
      <c r="V38" s="622"/>
      <c r="W38" s="622"/>
      <c r="X38" s="622"/>
      <c r="Y38" s="623"/>
      <c r="Z38" s="659">
        <v>4</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59085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3386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535312</v>
      </c>
      <c r="CS38" s="622"/>
      <c r="CT38" s="622"/>
      <c r="CU38" s="622"/>
      <c r="CV38" s="622"/>
      <c r="CW38" s="622"/>
      <c r="CX38" s="622"/>
      <c r="CY38" s="623"/>
      <c r="CZ38" s="624">
        <v>5.9</v>
      </c>
      <c r="DA38" s="636"/>
      <c r="DB38" s="636"/>
      <c r="DC38" s="637"/>
      <c r="DD38" s="627">
        <v>371522</v>
      </c>
      <c r="DE38" s="622"/>
      <c r="DF38" s="622"/>
      <c r="DG38" s="622"/>
      <c r="DH38" s="622"/>
      <c r="DI38" s="622"/>
      <c r="DJ38" s="622"/>
      <c r="DK38" s="623"/>
      <c r="DL38" s="627">
        <v>350804</v>
      </c>
      <c r="DM38" s="622"/>
      <c r="DN38" s="622"/>
      <c r="DO38" s="622"/>
      <c r="DP38" s="622"/>
      <c r="DQ38" s="622"/>
      <c r="DR38" s="622"/>
      <c r="DS38" s="622"/>
      <c r="DT38" s="622"/>
      <c r="DU38" s="622"/>
      <c r="DV38" s="623"/>
      <c r="DW38" s="624">
        <v>6.2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722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5415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167323</v>
      </c>
      <c r="CS39" s="634"/>
      <c r="CT39" s="634"/>
      <c r="CU39" s="634"/>
      <c r="CV39" s="634"/>
      <c r="CW39" s="634"/>
      <c r="CX39" s="634"/>
      <c r="CY39" s="635"/>
      <c r="CZ39" s="624">
        <v>1.8</v>
      </c>
      <c r="DA39" s="636"/>
      <c r="DB39" s="636"/>
      <c r="DC39" s="637"/>
      <c r="DD39" s="627">
        <v>167323</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20353</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32160</v>
      </c>
      <c r="CS40" s="622"/>
      <c r="CT40" s="622"/>
      <c r="CU40" s="622"/>
      <c r="CV40" s="622"/>
      <c r="CW40" s="622"/>
      <c r="CX40" s="622"/>
      <c r="CY40" s="623"/>
      <c r="CZ40" s="624">
        <v>0.4</v>
      </c>
      <c r="DA40" s="636"/>
      <c r="DB40" s="636"/>
      <c r="DC40" s="637"/>
      <c r="DD40" s="627">
        <v>600</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9605206</v>
      </c>
      <c r="S41" s="646"/>
      <c r="T41" s="646"/>
      <c r="U41" s="646"/>
      <c r="V41" s="646"/>
      <c r="W41" s="646"/>
      <c r="X41" s="646"/>
      <c r="Y41" s="649"/>
      <c r="Z41" s="650">
        <v>100</v>
      </c>
      <c r="AA41" s="650"/>
      <c r="AB41" s="650"/>
      <c r="AC41" s="650"/>
      <c r="AD41" s="651">
        <v>5595134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184496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350094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314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1054164</v>
      </c>
      <c r="CS42" s="634"/>
      <c r="CT42" s="634"/>
      <c r="CU42" s="634"/>
      <c r="CV42" s="634"/>
      <c r="CW42" s="634"/>
      <c r="CX42" s="634"/>
      <c r="CY42" s="635"/>
      <c r="CZ42" s="624">
        <v>11.6</v>
      </c>
      <c r="DA42" s="636"/>
      <c r="DB42" s="636"/>
      <c r="DC42" s="637"/>
      <c r="DD42" s="627">
        <v>383727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63791</v>
      </c>
      <c r="CS43" s="634"/>
      <c r="CT43" s="634"/>
      <c r="CU43" s="634"/>
      <c r="CV43" s="634"/>
      <c r="CW43" s="634"/>
      <c r="CX43" s="634"/>
      <c r="CY43" s="635"/>
      <c r="CZ43" s="624">
        <v>0.7</v>
      </c>
      <c r="DA43" s="636"/>
      <c r="DB43" s="636"/>
      <c r="DC43" s="637"/>
      <c r="DD43" s="627">
        <v>63791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1044437</v>
      </c>
      <c r="CS44" s="622"/>
      <c r="CT44" s="622"/>
      <c r="CU44" s="622"/>
      <c r="CV44" s="622"/>
      <c r="CW44" s="622"/>
      <c r="CX44" s="622"/>
      <c r="CY44" s="623"/>
      <c r="CZ44" s="624">
        <v>11.5</v>
      </c>
      <c r="DA44" s="625"/>
      <c r="DB44" s="625"/>
      <c r="DC44" s="626"/>
      <c r="DD44" s="627">
        <v>374000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389739</v>
      </c>
      <c r="CS45" s="634"/>
      <c r="CT45" s="634"/>
      <c r="CU45" s="634"/>
      <c r="CV45" s="634"/>
      <c r="CW45" s="634"/>
      <c r="CX45" s="634"/>
      <c r="CY45" s="635"/>
      <c r="CZ45" s="624">
        <v>4.3</v>
      </c>
      <c r="DA45" s="636"/>
      <c r="DB45" s="636"/>
      <c r="DC45" s="637"/>
      <c r="DD45" s="627">
        <v>57270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635955</v>
      </c>
      <c r="CS46" s="622"/>
      <c r="CT46" s="622"/>
      <c r="CU46" s="622"/>
      <c r="CV46" s="622"/>
      <c r="CW46" s="622"/>
      <c r="CX46" s="622"/>
      <c r="CY46" s="623"/>
      <c r="CZ46" s="624">
        <v>7</v>
      </c>
      <c r="DA46" s="625"/>
      <c r="DB46" s="625"/>
      <c r="DC46" s="626"/>
      <c r="DD46" s="627">
        <v>310887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9727</v>
      </c>
      <c r="CS47" s="634"/>
      <c r="CT47" s="634"/>
      <c r="CU47" s="634"/>
      <c r="CV47" s="634"/>
      <c r="CW47" s="634"/>
      <c r="CX47" s="634"/>
      <c r="CY47" s="635"/>
      <c r="CZ47" s="624">
        <v>0.1</v>
      </c>
      <c r="DA47" s="636"/>
      <c r="DB47" s="636"/>
      <c r="DC47" s="637"/>
      <c r="DD47" s="627">
        <v>9727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9112518</v>
      </c>
      <c r="CS49" s="606"/>
      <c r="CT49" s="606"/>
      <c r="CU49" s="606"/>
      <c r="CV49" s="606"/>
      <c r="CW49" s="606"/>
      <c r="CX49" s="606"/>
      <c r="CY49" s="607"/>
      <c r="CZ49" s="608">
        <v>100</v>
      </c>
      <c r="DA49" s="609"/>
      <c r="DB49" s="609"/>
      <c r="DC49" s="610"/>
      <c r="DD49" s="611">
        <v>6226609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S22DaJ/mLclwZVcboSx9y2/n4l0zj7p6oFIGWD7ZppwcGxNZh0CdPZWKAoQnqmx0aa+hg0nCbsBwKykDfxyJg==" saltValue="/E3udIfTZMPQ+DPfdT+b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7" sqref="AF7:AJ7"/>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9605</v>
      </c>
      <c r="R7" s="1103"/>
      <c r="S7" s="1103"/>
      <c r="T7" s="1103"/>
      <c r="U7" s="1103"/>
      <c r="V7" s="1103">
        <v>9112</v>
      </c>
      <c r="W7" s="1103"/>
      <c r="X7" s="1103"/>
      <c r="Y7" s="1103"/>
      <c r="Z7" s="1103"/>
      <c r="AA7" s="1103">
        <v>493</v>
      </c>
      <c r="AB7" s="1103"/>
      <c r="AC7" s="1103"/>
      <c r="AD7" s="1103"/>
      <c r="AE7" s="1104"/>
      <c r="AF7" s="1105">
        <v>369</v>
      </c>
      <c r="AG7" s="1106"/>
      <c r="AH7" s="1106"/>
      <c r="AI7" s="1106"/>
      <c r="AJ7" s="1107"/>
      <c r="AK7" s="1108">
        <v>358</v>
      </c>
      <c r="AL7" s="1109"/>
      <c r="AM7" s="1109"/>
      <c r="AN7" s="1109"/>
      <c r="AO7" s="1109"/>
      <c r="AP7" s="1109">
        <v>4793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543</v>
      </c>
      <c r="BT7" s="1100"/>
      <c r="BU7" s="1100"/>
      <c r="BV7" s="1100"/>
      <c r="BW7" s="1100"/>
      <c r="BX7" s="1100"/>
      <c r="BY7" s="1100"/>
      <c r="BZ7" s="1100"/>
      <c r="CA7" s="1100"/>
      <c r="CB7" s="1100"/>
      <c r="CC7" s="1100"/>
      <c r="CD7" s="1100"/>
      <c r="CE7" s="1100"/>
      <c r="CF7" s="1100"/>
      <c r="CG7" s="1112"/>
      <c r="CH7" s="1096">
        <v>15</v>
      </c>
      <c r="CI7" s="1097"/>
      <c r="CJ7" s="1097"/>
      <c r="CK7" s="1097"/>
      <c r="CL7" s="1098"/>
      <c r="CM7" s="1096">
        <v>181</v>
      </c>
      <c r="CN7" s="1097"/>
      <c r="CO7" s="1097"/>
      <c r="CP7" s="1097"/>
      <c r="CQ7" s="1098"/>
      <c r="CR7" s="1096">
        <v>50</v>
      </c>
      <c r="CS7" s="1097"/>
      <c r="CT7" s="1097"/>
      <c r="CU7" s="1097"/>
      <c r="CV7" s="1098"/>
      <c r="CW7" s="1096" t="s">
        <v>555</v>
      </c>
      <c r="CX7" s="1097"/>
      <c r="CY7" s="1097"/>
      <c r="CZ7" s="1097"/>
      <c r="DA7" s="1098"/>
      <c r="DB7" s="1096" t="s">
        <v>555</v>
      </c>
      <c r="DC7" s="1097"/>
      <c r="DD7" s="1097"/>
      <c r="DE7" s="1097"/>
      <c r="DF7" s="1098"/>
      <c r="DG7" s="1096" t="s">
        <v>555</v>
      </c>
      <c r="DH7" s="1097"/>
      <c r="DI7" s="1097"/>
      <c r="DJ7" s="1097"/>
      <c r="DK7" s="1098"/>
      <c r="DL7" s="1096" t="s">
        <v>555</v>
      </c>
      <c r="DM7" s="1097"/>
      <c r="DN7" s="1097"/>
      <c r="DO7" s="1097"/>
      <c r="DP7" s="1098"/>
      <c r="DQ7" s="1096" t="s">
        <v>555</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9605</v>
      </c>
      <c r="R23" s="1061"/>
      <c r="S23" s="1061"/>
      <c r="T23" s="1061"/>
      <c r="U23" s="1061"/>
      <c r="V23" s="1061">
        <v>9112</v>
      </c>
      <c r="W23" s="1061"/>
      <c r="X23" s="1061"/>
      <c r="Y23" s="1061"/>
      <c r="Z23" s="1061"/>
      <c r="AA23" s="1061">
        <v>492</v>
      </c>
      <c r="AB23" s="1061"/>
      <c r="AC23" s="1061"/>
      <c r="AD23" s="1061"/>
      <c r="AE23" s="1068"/>
      <c r="AF23" s="1069">
        <v>369</v>
      </c>
      <c r="AG23" s="1061"/>
      <c r="AH23" s="1061"/>
      <c r="AI23" s="1061"/>
      <c r="AJ23" s="1070"/>
      <c r="AK23" s="1071"/>
      <c r="AL23" s="1072"/>
      <c r="AM23" s="1072"/>
      <c r="AN23" s="1072"/>
      <c r="AO23" s="1072"/>
      <c r="AP23" s="1061">
        <v>4793</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2445</v>
      </c>
      <c r="R28" s="1051"/>
      <c r="S28" s="1051"/>
      <c r="T28" s="1051"/>
      <c r="U28" s="1051"/>
      <c r="V28" s="1051">
        <v>2415</v>
      </c>
      <c r="W28" s="1051"/>
      <c r="X28" s="1051"/>
      <c r="Y28" s="1051"/>
      <c r="Z28" s="1051"/>
      <c r="AA28" s="1051">
        <v>30</v>
      </c>
      <c r="AB28" s="1051"/>
      <c r="AC28" s="1051"/>
      <c r="AD28" s="1051"/>
      <c r="AE28" s="1052"/>
      <c r="AF28" s="1053">
        <v>30</v>
      </c>
      <c r="AG28" s="1051"/>
      <c r="AH28" s="1051"/>
      <c r="AI28" s="1051"/>
      <c r="AJ28" s="1054"/>
      <c r="AK28" s="1042">
        <v>157</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1775</v>
      </c>
      <c r="R29" s="1039"/>
      <c r="S29" s="1039"/>
      <c r="T29" s="1039"/>
      <c r="U29" s="1039"/>
      <c r="V29" s="1039">
        <v>1681</v>
      </c>
      <c r="W29" s="1039"/>
      <c r="X29" s="1039"/>
      <c r="Y29" s="1039"/>
      <c r="Z29" s="1039"/>
      <c r="AA29" s="1039">
        <v>94</v>
      </c>
      <c r="AB29" s="1039"/>
      <c r="AC29" s="1039"/>
      <c r="AD29" s="1039"/>
      <c r="AE29" s="1040"/>
      <c r="AF29" s="1035">
        <v>94</v>
      </c>
      <c r="AG29" s="1036"/>
      <c r="AH29" s="1036"/>
      <c r="AI29" s="1036"/>
      <c r="AJ29" s="1037"/>
      <c r="AK29" s="980">
        <v>248</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285</v>
      </c>
      <c r="R30" s="1039"/>
      <c r="S30" s="1039"/>
      <c r="T30" s="1039"/>
      <c r="U30" s="1039"/>
      <c r="V30" s="1039">
        <v>282</v>
      </c>
      <c r="W30" s="1039"/>
      <c r="X30" s="1039"/>
      <c r="Y30" s="1039"/>
      <c r="Z30" s="1039"/>
      <c r="AA30" s="1039">
        <v>3</v>
      </c>
      <c r="AB30" s="1039"/>
      <c r="AC30" s="1039"/>
      <c r="AD30" s="1039"/>
      <c r="AE30" s="1040"/>
      <c r="AF30" s="1035">
        <v>3</v>
      </c>
      <c r="AG30" s="1036"/>
      <c r="AH30" s="1036"/>
      <c r="AI30" s="1036"/>
      <c r="AJ30" s="1037"/>
      <c r="AK30" s="980">
        <v>69</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157</v>
      </c>
      <c r="R31" s="1039"/>
      <c r="S31" s="1039"/>
      <c r="T31" s="1039"/>
      <c r="U31" s="1039"/>
      <c r="V31" s="1039">
        <f>98+2</f>
        <v>100</v>
      </c>
      <c r="W31" s="1039"/>
      <c r="X31" s="1039"/>
      <c r="Y31" s="1039"/>
      <c r="Z31" s="1039"/>
      <c r="AA31" s="1039">
        <v>57</v>
      </c>
      <c r="AB31" s="1039"/>
      <c r="AC31" s="1039"/>
      <c r="AD31" s="1039"/>
      <c r="AE31" s="1040"/>
      <c r="AF31" s="1035">
        <v>57</v>
      </c>
      <c r="AG31" s="1036"/>
      <c r="AH31" s="1036"/>
      <c r="AI31" s="1036"/>
      <c r="AJ31" s="1037"/>
      <c r="AK31" s="980">
        <v>318</v>
      </c>
      <c r="AL31" s="971"/>
      <c r="AM31" s="971"/>
      <c r="AN31" s="971"/>
      <c r="AO31" s="971"/>
      <c r="AP31" s="971">
        <v>2515</v>
      </c>
      <c r="AQ31" s="971"/>
      <c r="AR31" s="971"/>
      <c r="AS31" s="971"/>
      <c r="AT31" s="971"/>
      <c r="AU31" s="971">
        <v>2273</v>
      </c>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544</v>
      </c>
      <c r="C68" s="986"/>
      <c r="D68" s="986"/>
      <c r="E68" s="986"/>
      <c r="F68" s="986"/>
      <c r="G68" s="986"/>
      <c r="H68" s="986"/>
      <c r="I68" s="986"/>
      <c r="J68" s="986"/>
      <c r="K68" s="986"/>
      <c r="L68" s="986"/>
      <c r="M68" s="986"/>
      <c r="N68" s="986"/>
      <c r="O68" s="986"/>
      <c r="P68" s="987"/>
      <c r="Q68" s="988">
        <v>250</v>
      </c>
      <c r="R68" s="982"/>
      <c r="S68" s="982"/>
      <c r="T68" s="982"/>
      <c r="U68" s="982"/>
      <c r="V68" s="982">
        <v>227</v>
      </c>
      <c r="W68" s="982"/>
      <c r="X68" s="982"/>
      <c r="Y68" s="982"/>
      <c r="Z68" s="982"/>
      <c r="AA68" s="982">
        <v>23</v>
      </c>
      <c r="AB68" s="982"/>
      <c r="AC68" s="982"/>
      <c r="AD68" s="982"/>
      <c r="AE68" s="982"/>
      <c r="AF68" s="982">
        <v>23</v>
      </c>
      <c r="AG68" s="982"/>
      <c r="AH68" s="982"/>
      <c r="AI68" s="982"/>
      <c r="AJ68" s="982"/>
      <c r="AK68" s="982">
        <v>30</v>
      </c>
      <c r="AL68" s="982"/>
      <c r="AM68" s="982"/>
      <c r="AN68" s="982"/>
      <c r="AO68" s="982"/>
      <c r="AP68" s="982">
        <v>0</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545</v>
      </c>
      <c r="C69" s="975"/>
      <c r="D69" s="975"/>
      <c r="E69" s="975"/>
      <c r="F69" s="975"/>
      <c r="G69" s="975"/>
      <c r="H69" s="975"/>
      <c r="I69" s="975"/>
      <c r="J69" s="975"/>
      <c r="K69" s="975"/>
      <c r="L69" s="975"/>
      <c r="M69" s="975"/>
      <c r="N69" s="975"/>
      <c r="O69" s="975"/>
      <c r="P69" s="976"/>
      <c r="Q69" s="977">
        <v>2073</v>
      </c>
      <c r="R69" s="971"/>
      <c r="S69" s="971"/>
      <c r="T69" s="971"/>
      <c r="U69" s="971"/>
      <c r="V69" s="971">
        <v>541</v>
      </c>
      <c r="W69" s="971"/>
      <c r="X69" s="971"/>
      <c r="Y69" s="971"/>
      <c r="Z69" s="971"/>
      <c r="AA69" s="971">
        <v>1531</v>
      </c>
      <c r="AB69" s="971"/>
      <c r="AC69" s="971"/>
      <c r="AD69" s="971"/>
      <c r="AE69" s="971"/>
      <c r="AF69" s="971">
        <v>1531</v>
      </c>
      <c r="AG69" s="971"/>
      <c r="AH69" s="971"/>
      <c r="AI69" s="971"/>
      <c r="AJ69" s="971"/>
      <c r="AK69" s="971">
        <v>0</v>
      </c>
      <c r="AL69" s="971"/>
      <c r="AM69" s="971"/>
      <c r="AN69" s="971"/>
      <c r="AO69" s="971"/>
      <c r="AP69" s="971">
        <v>1574</v>
      </c>
      <c r="AQ69" s="971"/>
      <c r="AR69" s="971"/>
      <c r="AS69" s="971"/>
      <c r="AT69" s="971"/>
      <c r="AU69" s="971">
        <v>742</v>
      </c>
      <c r="AV69" s="971"/>
      <c r="AW69" s="971"/>
      <c r="AX69" s="971"/>
      <c r="AY69" s="971"/>
      <c r="AZ69" s="972" t="s">
        <v>553</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546</v>
      </c>
      <c r="C70" s="975"/>
      <c r="D70" s="975"/>
      <c r="E70" s="975"/>
      <c r="F70" s="975"/>
      <c r="G70" s="975"/>
      <c r="H70" s="975"/>
      <c r="I70" s="975"/>
      <c r="J70" s="975"/>
      <c r="K70" s="975"/>
      <c r="L70" s="975"/>
      <c r="M70" s="975"/>
      <c r="N70" s="975"/>
      <c r="O70" s="975"/>
      <c r="P70" s="976"/>
      <c r="Q70" s="977">
        <v>9298</v>
      </c>
      <c r="R70" s="971"/>
      <c r="S70" s="971"/>
      <c r="T70" s="971"/>
      <c r="U70" s="971"/>
      <c r="V70" s="971">
        <v>9234</v>
      </c>
      <c r="W70" s="971"/>
      <c r="X70" s="971"/>
      <c r="Y70" s="971"/>
      <c r="Z70" s="971"/>
      <c r="AA70" s="971">
        <v>65</v>
      </c>
      <c r="AB70" s="971"/>
      <c r="AC70" s="971"/>
      <c r="AD70" s="971"/>
      <c r="AE70" s="971"/>
      <c r="AF70" s="971">
        <v>65</v>
      </c>
      <c r="AG70" s="971"/>
      <c r="AH70" s="971"/>
      <c r="AI70" s="971"/>
      <c r="AJ70" s="971"/>
      <c r="AK70" s="971">
        <v>11</v>
      </c>
      <c r="AL70" s="971"/>
      <c r="AM70" s="971"/>
      <c r="AN70" s="971"/>
      <c r="AO70" s="971"/>
      <c r="AP70" s="971" t="s">
        <v>555</v>
      </c>
      <c r="AQ70" s="971"/>
      <c r="AR70" s="971"/>
      <c r="AS70" s="971"/>
      <c r="AT70" s="971"/>
      <c r="AU70" s="971" t="s">
        <v>555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547</v>
      </c>
      <c r="C71" s="975"/>
      <c r="D71" s="975"/>
      <c r="E71" s="975"/>
      <c r="F71" s="975"/>
      <c r="G71" s="975"/>
      <c r="H71" s="975"/>
      <c r="I71" s="975"/>
      <c r="J71" s="975"/>
      <c r="K71" s="975"/>
      <c r="L71" s="975"/>
      <c r="M71" s="975"/>
      <c r="N71" s="975"/>
      <c r="O71" s="975"/>
      <c r="P71" s="976"/>
      <c r="Q71" s="977">
        <v>872</v>
      </c>
      <c r="R71" s="971"/>
      <c r="S71" s="971"/>
      <c r="T71" s="971"/>
      <c r="U71" s="971"/>
      <c r="V71" s="971">
        <v>861</v>
      </c>
      <c r="W71" s="971"/>
      <c r="X71" s="971"/>
      <c r="Y71" s="971"/>
      <c r="Z71" s="971"/>
      <c r="AA71" s="971">
        <v>11</v>
      </c>
      <c r="AB71" s="971"/>
      <c r="AC71" s="971"/>
      <c r="AD71" s="971"/>
      <c r="AE71" s="971"/>
      <c r="AF71" s="971">
        <v>11</v>
      </c>
      <c r="AG71" s="971"/>
      <c r="AH71" s="971"/>
      <c r="AI71" s="971"/>
      <c r="AJ71" s="971"/>
      <c r="AK71" s="971">
        <v>2</v>
      </c>
      <c r="AL71" s="971"/>
      <c r="AM71" s="971"/>
      <c r="AN71" s="971"/>
      <c r="AO71" s="971"/>
      <c r="AP71" s="971" t="s">
        <v>555</v>
      </c>
      <c r="AQ71" s="971"/>
      <c r="AR71" s="971"/>
      <c r="AS71" s="971"/>
      <c r="AT71" s="971"/>
      <c r="AU71" s="971" t="s">
        <v>555</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548</v>
      </c>
      <c r="C72" s="975"/>
      <c r="D72" s="975"/>
      <c r="E72" s="975"/>
      <c r="F72" s="975"/>
      <c r="G72" s="975"/>
      <c r="H72" s="975"/>
      <c r="I72" s="975"/>
      <c r="J72" s="975"/>
      <c r="K72" s="975"/>
      <c r="L72" s="975"/>
      <c r="M72" s="975"/>
      <c r="N72" s="975"/>
      <c r="O72" s="975"/>
      <c r="P72" s="976"/>
      <c r="Q72" s="977">
        <v>652</v>
      </c>
      <c r="R72" s="971"/>
      <c r="S72" s="971"/>
      <c r="T72" s="971"/>
      <c r="U72" s="971"/>
      <c r="V72" s="971">
        <v>625</v>
      </c>
      <c r="W72" s="971"/>
      <c r="X72" s="971"/>
      <c r="Y72" s="971"/>
      <c r="Z72" s="971"/>
      <c r="AA72" s="971">
        <v>27</v>
      </c>
      <c r="AB72" s="971"/>
      <c r="AC72" s="971"/>
      <c r="AD72" s="971"/>
      <c r="AE72" s="971"/>
      <c r="AF72" s="971">
        <v>27</v>
      </c>
      <c r="AG72" s="971"/>
      <c r="AH72" s="971"/>
      <c r="AI72" s="971"/>
      <c r="AJ72" s="971"/>
      <c r="AK72" s="971">
        <v>499</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549</v>
      </c>
      <c r="C73" s="975"/>
      <c r="D73" s="975"/>
      <c r="E73" s="975"/>
      <c r="F73" s="975"/>
      <c r="G73" s="975"/>
      <c r="H73" s="975"/>
      <c r="I73" s="975"/>
      <c r="J73" s="975"/>
      <c r="K73" s="975"/>
      <c r="L73" s="975"/>
      <c r="M73" s="975"/>
      <c r="N73" s="975"/>
      <c r="O73" s="975"/>
      <c r="P73" s="976"/>
      <c r="Q73" s="977">
        <v>251491</v>
      </c>
      <c r="R73" s="971"/>
      <c r="S73" s="971"/>
      <c r="T73" s="971"/>
      <c r="U73" s="971"/>
      <c r="V73" s="971">
        <v>246681</v>
      </c>
      <c r="W73" s="971"/>
      <c r="X73" s="971"/>
      <c r="Y73" s="971"/>
      <c r="Z73" s="971"/>
      <c r="AA73" s="971">
        <v>4810</v>
      </c>
      <c r="AB73" s="971"/>
      <c r="AC73" s="971"/>
      <c r="AD73" s="971"/>
      <c r="AE73" s="971"/>
      <c r="AF73" s="971">
        <v>4810</v>
      </c>
      <c r="AG73" s="971"/>
      <c r="AH73" s="971"/>
      <c r="AI73" s="971"/>
      <c r="AJ73" s="971"/>
      <c r="AK73" s="971">
        <v>2194</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550</v>
      </c>
      <c r="C74" s="975"/>
      <c r="D74" s="975"/>
      <c r="E74" s="975"/>
      <c r="F74" s="975"/>
      <c r="G74" s="975"/>
      <c r="H74" s="975"/>
      <c r="I74" s="975"/>
      <c r="J74" s="975"/>
      <c r="K74" s="975"/>
      <c r="L74" s="975"/>
      <c r="M74" s="975"/>
      <c r="N74" s="975"/>
      <c r="O74" s="975"/>
      <c r="P74" s="976"/>
      <c r="Q74" s="977">
        <v>4875</v>
      </c>
      <c r="R74" s="971"/>
      <c r="S74" s="971"/>
      <c r="T74" s="971"/>
      <c r="U74" s="971"/>
      <c r="V74" s="971">
        <v>4571</v>
      </c>
      <c r="W74" s="971"/>
      <c r="X74" s="971"/>
      <c r="Y74" s="971"/>
      <c r="Z74" s="971"/>
      <c r="AA74" s="971">
        <v>304</v>
      </c>
      <c r="AB74" s="971"/>
      <c r="AC74" s="971"/>
      <c r="AD74" s="971"/>
      <c r="AE74" s="971"/>
      <c r="AF74" s="971">
        <v>295</v>
      </c>
      <c r="AG74" s="971"/>
      <c r="AH74" s="971"/>
      <c r="AI74" s="971"/>
      <c r="AJ74" s="971"/>
      <c r="AK74" s="971">
        <v>188</v>
      </c>
      <c r="AL74" s="971"/>
      <c r="AM74" s="971"/>
      <c r="AN74" s="971"/>
      <c r="AO74" s="971"/>
      <c r="AP74" s="971">
        <v>2139</v>
      </c>
      <c r="AQ74" s="971"/>
      <c r="AR74" s="971"/>
      <c r="AS74" s="971"/>
      <c r="AT74" s="971"/>
      <c r="AU74" s="971">
        <v>318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551</v>
      </c>
      <c r="C75" s="975"/>
      <c r="D75" s="975"/>
      <c r="E75" s="975"/>
      <c r="F75" s="975"/>
      <c r="G75" s="975"/>
      <c r="H75" s="975"/>
      <c r="I75" s="975"/>
      <c r="J75" s="975"/>
      <c r="K75" s="975"/>
      <c r="L75" s="975"/>
      <c r="M75" s="975"/>
      <c r="N75" s="975"/>
      <c r="O75" s="975"/>
      <c r="P75" s="976"/>
      <c r="Q75" s="978">
        <v>3</v>
      </c>
      <c r="R75" s="979"/>
      <c r="S75" s="979"/>
      <c r="T75" s="979"/>
      <c r="U75" s="980"/>
      <c r="V75" s="981">
        <v>2</v>
      </c>
      <c r="W75" s="979"/>
      <c r="X75" s="979"/>
      <c r="Y75" s="979"/>
      <c r="Z75" s="980"/>
      <c r="AA75" s="981">
        <v>1</v>
      </c>
      <c r="AB75" s="979"/>
      <c r="AC75" s="979"/>
      <c r="AD75" s="979"/>
      <c r="AE75" s="980"/>
      <c r="AF75" s="981">
        <v>1</v>
      </c>
      <c r="AG75" s="979"/>
      <c r="AH75" s="979"/>
      <c r="AI75" s="979"/>
      <c r="AJ75" s="980"/>
      <c r="AK75" s="981" t="s">
        <v>555</v>
      </c>
      <c r="AL75" s="979"/>
      <c r="AM75" s="979"/>
      <c r="AN75" s="979"/>
      <c r="AO75" s="980"/>
      <c r="AP75" s="981" t="s">
        <v>555</v>
      </c>
      <c r="AQ75" s="979"/>
      <c r="AR75" s="979"/>
      <c r="AS75" s="979"/>
      <c r="AT75" s="980"/>
      <c r="AU75" s="981" t="s">
        <v>555</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552</v>
      </c>
      <c r="C76" s="975"/>
      <c r="D76" s="975"/>
      <c r="E76" s="975"/>
      <c r="F76" s="975"/>
      <c r="G76" s="975"/>
      <c r="H76" s="975"/>
      <c r="I76" s="975"/>
      <c r="J76" s="975"/>
      <c r="K76" s="975"/>
      <c r="L76" s="975"/>
      <c r="M76" s="975"/>
      <c r="N76" s="975"/>
      <c r="O76" s="975"/>
      <c r="P76" s="976"/>
      <c r="Q76" s="978">
        <v>14</v>
      </c>
      <c r="R76" s="979"/>
      <c r="S76" s="979"/>
      <c r="T76" s="979"/>
      <c r="U76" s="980"/>
      <c r="V76" s="981">
        <v>11</v>
      </c>
      <c r="W76" s="979"/>
      <c r="X76" s="979"/>
      <c r="Y76" s="979"/>
      <c r="Z76" s="980"/>
      <c r="AA76" s="981">
        <v>3</v>
      </c>
      <c r="AB76" s="979"/>
      <c r="AC76" s="979"/>
      <c r="AD76" s="979"/>
      <c r="AE76" s="980"/>
      <c r="AF76" s="981">
        <v>3</v>
      </c>
      <c r="AG76" s="979"/>
      <c r="AH76" s="979"/>
      <c r="AI76" s="979"/>
      <c r="AJ76" s="980"/>
      <c r="AK76" s="981" t="s">
        <v>555</v>
      </c>
      <c r="AL76" s="979"/>
      <c r="AM76" s="979"/>
      <c r="AN76" s="979"/>
      <c r="AO76" s="980"/>
      <c r="AP76" s="981" t="s">
        <v>555</v>
      </c>
      <c r="AQ76" s="979"/>
      <c r="AR76" s="979"/>
      <c r="AS76" s="979"/>
      <c r="AT76" s="980"/>
      <c r="AU76" s="981" t="s">
        <v>555</v>
      </c>
      <c r="AV76" s="979"/>
      <c r="AW76" s="979"/>
      <c r="AX76" s="979"/>
      <c r="AY76" s="980"/>
      <c r="AZ76" s="972" t="s">
        <v>554</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718966</v>
      </c>
      <c r="AB110" s="889"/>
      <c r="AC110" s="889"/>
      <c r="AD110" s="889"/>
      <c r="AE110" s="890"/>
      <c r="AF110" s="891">
        <v>613013</v>
      </c>
      <c r="AG110" s="889"/>
      <c r="AH110" s="889"/>
      <c r="AI110" s="889"/>
      <c r="AJ110" s="890"/>
      <c r="AK110" s="891">
        <v>584030</v>
      </c>
      <c r="AL110" s="889"/>
      <c r="AM110" s="889"/>
      <c r="AN110" s="889"/>
      <c r="AO110" s="890"/>
      <c r="AP110" s="892">
        <v>11.6</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5404116</v>
      </c>
      <c r="BR110" s="842"/>
      <c r="BS110" s="842"/>
      <c r="BT110" s="842"/>
      <c r="BU110" s="842"/>
      <c r="BV110" s="842">
        <v>4976930</v>
      </c>
      <c r="BW110" s="842"/>
      <c r="BX110" s="842"/>
      <c r="BY110" s="842"/>
      <c r="BZ110" s="842"/>
      <c r="CA110" s="842">
        <v>4793325</v>
      </c>
      <c r="CB110" s="842"/>
      <c r="CC110" s="842"/>
      <c r="CD110" s="842"/>
      <c r="CE110" s="842"/>
      <c r="CF110" s="866">
        <v>95.6</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2369007</v>
      </c>
      <c r="BR112" s="817"/>
      <c r="BS112" s="817"/>
      <c r="BT112" s="817"/>
      <c r="BU112" s="817"/>
      <c r="BV112" s="817">
        <v>2435739</v>
      </c>
      <c r="BW112" s="817"/>
      <c r="BX112" s="817"/>
      <c r="BY112" s="817"/>
      <c r="BZ112" s="817"/>
      <c r="CA112" s="817">
        <v>2273314</v>
      </c>
      <c r="CB112" s="817"/>
      <c r="CC112" s="817"/>
      <c r="CD112" s="817"/>
      <c r="CE112" s="817"/>
      <c r="CF112" s="875">
        <v>45.3</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184436</v>
      </c>
      <c r="AB113" s="919"/>
      <c r="AC113" s="919"/>
      <c r="AD113" s="919"/>
      <c r="AE113" s="920"/>
      <c r="AF113" s="921">
        <v>197587</v>
      </c>
      <c r="AG113" s="919"/>
      <c r="AH113" s="919"/>
      <c r="AI113" s="919"/>
      <c r="AJ113" s="920"/>
      <c r="AK113" s="921">
        <v>152485</v>
      </c>
      <c r="AL113" s="919"/>
      <c r="AM113" s="919"/>
      <c r="AN113" s="919"/>
      <c r="AO113" s="920"/>
      <c r="AP113" s="922">
        <v>3</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459561</v>
      </c>
      <c r="BR113" s="817"/>
      <c r="BS113" s="817"/>
      <c r="BT113" s="817"/>
      <c r="BU113" s="817"/>
      <c r="BV113" s="817">
        <v>397455</v>
      </c>
      <c r="BW113" s="817"/>
      <c r="BX113" s="817"/>
      <c r="BY113" s="817"/>
      <c r="BZ113" s="817"/>
      <c r="CA113" s="817">
        <v>385552</v>
      </c>
      <c r="CB113" s="817"/>
      <c r="CC113" s="817"/>
      <c r="CD113" s="817"/>
      <c r="CE113" s="817"/>
      <c r="CF113" s="875">
        <v>7.7</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101432</v>
      </c>
      <c r="AB114" s="780"/>
      <c r="AC114" s="780"/>
      <c r="AD114" s="780"/>
      <c r="AE114" s="781"/>
      <c r="AF114" s="782">
        <v>74724</v>
      </c>
      <c r="AG114" s="780"/>
      <c r="AH114" s="780"/>
      <c r="AI114" s="780"/>
      <c r="AJ114" s="781"/>
      <c r="AK114" s="782">
        <v>69815</v>
      </c>
      <c r="AL114" s="780"/>
      <c r="AM114" s="780"/>
      <c r="AN114" s="780"/>
      <c r="AO114" s="781"/>
      <c r="AP114" s="824">
        <v>1.4</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1021566</v>
      </c>
      <c r="BR114" s="817"/>
      <c r="BS114" s="817"/>
      <c r="BT114" s="817"/>
      <c r="BU114" s="817"/>
      <c r="BV114" s="817">
        <v>996925</v>
      </c>
      <c r="BW114" s="817"/>
      <c r="BX114" s="817"/>
      <c r="BY114" s="817"/>
      <c r="BZ114" s="817"/>
      <c r="CA114" s="817">
        <v>987010</v>
      </c>
      <c r="CB114" s="817"/>
      <c r="CC114" s="817"/>
      <c r="CD114" s="817"/>
      <c r="CE114" s="817"/>
      <c r="CF114" s="875">
        <v>19.7</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113</v>
      </c>
      <c r="AB115" s="919"/>
      <c r="AC115" s="919"/>
      <c r="AD115" s="919"/>
      <c r="AE115" s="920"/>
      <c r="AF115" s="921">
        <v>99</v>
      </c>
      <c r="AG115" s="919"/>
      <c r="AH115" s="919"/>
      <c r="AI115" s="919"/>
      <c r="AJ115" s="920"/>
      <c r="AK115" s="921">
        <v>85</v>
      </c>
      <c r="AL115" s="919"/>
      <c r="AM115" s="919"/>
      <c r="AN115" s="919"/>
      <c r="AO115" s="920"/>
      <c r="AP115" s="922">
        <v>0</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1004947</v>
      </c>
      <c r="AB117" s="903"/>
      <c r="AC117" s="903"/>
      <c r="AD117" s="903"/>
      <c r="AE117" s="904"/>
      <c r="AF117" s="905">
        <v>885423</v>
      </c>
      <c r="AG117" s="903"/>
      <c r="AH117" s="903"/>
      <c r="AI117" s="903"/>
      <c r="AJ117" s="904"/>
      <c r="AK117" s="905">
        <v>806415</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9254250</v>
      </c>
      <c r="BR119" s="845"/>
      <c r="BS119" s="845"/>
      <c r="BT119" s="845"/>
      <c r="BU119" s="845"/>
      <c r="BV119" s="845">
        <v>8807049</v>
      </c>
      <c r="BW119" s="845"/>
      <c r="BX119" s="845"/>
      <c r="BY119" s="845"/>
      <c r="BZ119" s="845"/>
      <c r="CA119" s="845">
        <v>8439201</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2955935</v>
      </c>
      <c r="BR120" s="842"/>
      <c r="BS120" s="842"/>
      <c r="BT120" s="842"/>
      <c r="BU120" s="842"/>
      <c r="BV120" s="842">
        <v>3062268</v>
      </c>
      <c r="BW120" s="842"/>
      <c r="BX120" s="842"/>
      <c r="BY120" s="842"/>
      <c r="BZ120" s="842"/>
      <c r="CA120" s="842">
        <v>3097207</v>
      </c>
      <c r="CB120" s="842"/>
      <c r="CC120" s="842"/>
      <c r="CD120" s="842"/>
      <c r="CE120" s="842"/>
      <c r="CF120" s="866">
        <v>61.7</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2273314</v>
      </c>
      <c r="DR120" s="842"/>
      <c r="DS120" s="842"/>
      <c r="DT120" s="842"/>
      <c r="DU120" s="842"/>
      <c r="DV120" s="843">
        <v>45.3</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75658</v>
      </c>
      <c r="BR121" s="817"/>
      <c r="BS121" s="817"/>
      <c r="BT121" s="817"/>
      <c r="BU121" s="817"/>
      <c r="BV121" s="817">
        <v>59723</v>
      </c>
      <c r="BW121" s="817"/>
      <c r="BX121" s="817"/>
      <c r="BY121" s="817"/>
      <c r="BZ121" s="817"/>
      <c r="CA121" s="817">
        <v>43140</v>
      </c>
      <c r="CB121" s="817"/>
      <c r="CC121" s="817"/>
      <c r="CD121" s="817"/>
      <c r="CE121" s="817"/>
      <c r="CF121" s="875">
        <v>0.9</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5982387</v>
      </c>
      <c r="BR122" s="845"/>
      <c r="BS122" s="845"/>
      <c r="BT122" s="845"/>
      <c r="BU122" s="845"/>
      <c r="BV122" s="845">
        <v>5666620</v>
      </c>
      <c r="BW122" s="845"/>
      <c r="BX122" s="845"/>
      <c r="BY122" s="845"/>
      <c r="BZ122" s="845"/>
      <c r="CA122" s="845">
        <v>5482031</v>
      </c>
      <c r="CB122" s="845"/>
      <c r="CC122" s="845"/>
      <c r="CD122" s="845"/>
      <c r="CE122" s="845"/>
      <c r="CF122" s="846">
        <v>109.3</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9013980</v>
      </c>
      <c r="BR123" s="833"/>
      <c r="BS123" s="833"/>
      <c r="BT123" s="833"/>
      <c r="BU123" s="833"/>
      <c r="BV123" s="833">
        <v>8788611</v>
      </c>
      <c r="BW123" s="833"/>
      <c r="BX123" s="833"/>
      <c r="BY123" s="833"/>
      <c r="BZ123" s="833"/>
      <c r="CA123" s="833">
        <v>8622378</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v>
      </c>
      <c r="BR124" s="831"/>
      <c r="BS124" s="831"/>
      <c r="BT124" s="831"/>
      <c r="BU124" s="831"/>
      <c r="BV124" s="831">
        <v>0.3</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2369007</v>
      </c>
      <c r="DH124" s="764"/>
      <c r="DI124" s="764"/>
      <c r="DJ124" s="764"/>
      <c r="DK124" s="765"/>
      <c r="DL124" s="766">
        <v>2435739</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113</v>
      </c>
      <c r="AB127" s="780"/>
      <c r="AC127" s="780"/>
      <c r="AD127" s="780"/>
      <c r="AE127" s="781"/>
      <c r="AF127" s="782">
        <v>99</v>
      </c>
      <c r="AG127" s="780"/>
      <c r="AH127" s="780"/>
      <c r="AI127" s="780"/>
      <c r="AJ127" s="781"/>
      <c r="AK127" s="782">
        <v>85</v>
      </c>
      <c r="AL127" s="780"/>
      <c r="AM127" s="780"/>
      <c r="AN127" s="780"/>
      <c r="AO127" s="781"/>
      <c r="AP127" s="824">
        <v>0</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8475</v>
      </c>
      <c r="AB128" s="801"/>
      <c r="AC128" s="801"/>
      <c r="AD128" s="801"/>
      <c r="AE128" s="802"/>
      <c r="AF128" s="803">
        <v>5217</v>
      </c>
      <c r="AG128" s="801"/>
      <c r="AH128" s="801"/>
      <c r="AI128" s="801"/>
      <c r="AJ128" s="802"/>
      <c r="AK128" s="803">
        <v>16536</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121</v>
      </c>
      <c r="BG128" s="787"/>
      <c r="BH128" s="787"/>
      <c r="BI128" s="787"/>
      <c r="BJ128" s="787"/>
      <c r="BK128" s="787"/>
      <c r="BL128" s="810"/>
      <c r="BM128" s="786">
        <v>14.68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5421149</v>
      </c>
      <c r="AB129" s="780"/>
      <c r="AC129" s="780"/>
      <c r="AD129" s="780"/>
      <c r="AE129" s="781"/>
      <c r="AF129" s="782">
        <v>5415961</v>
      </c>
      <c r="AG129" s="780"/>
      <c r="AH129" s="780"/>
      <c r="AI129" s="780"/>
      <c r="AJ129" s="781"/>
      <c r="AK129" s="782">
        <v>5521945</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121</v>
      </c>
      <c r="BG129" s="771"/>
      <c r="BH129" s="771"/>
      <c r="BI129" s="771"/>
      <c r="BJ129" s="771"/>
      <c r="BK129" s="771"/>
      <c r="BL129" s="772"/>
      <c r="BM129" s="770">
        <v>19.68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617018</v>
      </c>
      <c r="AB130" s="780"/>
      <c r="AC130" s="780"/>
      <c r="AD130" s="780"/>
      <c r="AE130" s="781"/>
      <c r="AF130" s="782">
        <v>540671</v>
      </c>
      <c r="AG130" s="780"/>
      <c r="AH130" s="780"/>
      <c r="AI130" s="780"/>
      <c r="AJ130" s="781"/>
      <c r="AK130" s="782">
        <v>505429</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6.8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4804131</v>
      </c>
      <c r="AB131" s="764"/>
      <c r="AC131" s="764"/>
      <c r="AD131" s="764"/>
      <c r="AE131" s="765"/>
      <c r="AF131" s="766">
        <v>4875290</v>
      </c>
      <c r="AG131" s="764"/>
      <c r="AH131" s="764"/>
      <c r="AI131" s="764"/>
      <c r="AJ131" s="765"/>
      <c r="AK131" s="766">
        <v>5016516</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7.8984940249999998</v>
      </c>
      <c r="AB132" s="745"/>
      <c r="AC132" s="745"/>
      <c r="AD132" s="745"/>
      <c r="AE132" s="746"/>
      <c r="AF132" s="747">
        <v>6.9644062199999999</v>
      </c>
      <c r="AG132" s="745"/>
      <c r="AH132" s="745"/>
      <c r="AI132" s="745"/>
      <c r="AJ132" s="746"/>
      <c r="AK132" s="747">
        <v>5.6702699640000001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7</v>
      </c>
      <c r="AB133" s="724"/>
      <c r="AC133" s="724"/>
      <c r="AD133" s="724"/>
      <c r="AE133" s="725"/>
      <c r="AF133" s="723">
        <v>7.1</v>
      </c>
      <c r="AG133" s="724"/>
      <c r="AH133" s="724"/>
      <c r="AI133" s="724"/>
      <c r="AJ133" s="725"/>
      <c r="AK133" s="723">
        <v>6.8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ID/fLgoV98GTsfRaJiJLU0rmR7eUDZk7y7tyHLlxFg8LME/FeYD+b7qfhFhEce9btvo2RIwunMjfQmavUcq6A==" saltValue="aGHbeGjB2etQtve6o1tX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qwYGFk24ukqajj3PSHpkr5e01aiZu2KSn3hBwSEJ3g5x/IPx56pgbrGMkDRlkui8d/HQiHIFLorglHJRgbcFNg==" saltValue="GKju5p7qPQ2SODtJ65hu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0c3jNuYXyZV5ARDH/2uHIXxB2Zsca9iPdEXNHyje9DC0nG6b9haVfRBMZ1VT+qJj8iT57uEGHsjKQkWzWT16Q==" saltValue="d/6aoPidDOGTV0iEWllZX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1442124</v>
      </c>
      <c r="AP9" s="269">
        <v>67515</v>
      </c>
      <c r="AQ9" s="270">
        <v>83961</v>
      </c>
      <c r="AR9" s="271">
        <v>-19.600000000000001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233512</v>
      </c>
      <c r="AP10" s="272">
        <v>10932</v>
      </c>
      <c r="AQ10" s="273">
        <v>9090</v>
      </c>
      <c r="AR10" s="274">
        <v>20.3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48669</v>
      </c>
      <c r="AP11" s="272">
        <v>2279</v>
      </c>
      <c r="AQ11" s="273">
        <v>842</v>
      </c>
      <c r="AR11" s="274">
        <v>170.7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v>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57955</v>
      </c>
      <c r="AP13" s="272">
        <v>2713</v>
      </c>
      <c r="AQ13" s="273">
        <v>2396</v>
      </c>
      <c r="AR13" s="274">
        <v>13.2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63791</v>
      </c>
      <c r="AP14" s="272">
        <v>2986</v>
      </c>
      <c r="AQ14" s="273">
        <v>1197</v>
      </c>
      <c r="AR14" s="274">
        <v>149.5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-95227</v>
      </c>
      <c r="AP15" s="272">
        <v>-4458</v>
      </c>
      <c r="AQ15" s="273">
        <v>-4989</v>
      </c>
      <c r="AR15" s="274">
        <v>-10.6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1750824</v>
      </c>
      <c r="AP16" s="272">
        <v>81967</v>
      </c>
      <c r="AQ16" s="273">
        <v>92501</v>
      </c>
      <c r="AR16" s="274">
        <v>-11.4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6.18</v>
      </c>
      <c r="AP21" s="286">
        <v>7.91</v>
      </c>
      <c r="AQ21" s="287">
        <v>-1.73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95.8</v>
      </c>
      <c r="AP22" s="291">
        <v>97.2</v>
      </c>
      <c r="AQ22" s="292">
        <v>-1.4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584030</v>
      </c>
      <c r="AP32" s="300">
        <v>27342</v>
      </c>
      <c r="AQ32" s="301">
        <v>33492</v>
      </c>
      <c r="AR32" s="302">
        <v>-18.399999999999999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152485</v>
      </c>
      <c r="AP35" s="300">
        <v>7139</v>
      </c>
      <c r="AQ35" s="301">
        <v>10423</v>
      </c>
      <c r="AR35" s="302">
        <v>-31.5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69815</v>
      </c>
      <c r="AP36" s="300">
        <v>3268</v>
      </c>
      <c r="AQ36" s="301">
        <v>3289</v>
      </c>
      <c r="AR36" s="302">
        <v>-0.6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v>85</v>
      </c>
      <c r="AP37" s="300">
        <v>4</v>
      </c>
      <c r="AQ37" s="301">
        <v>152</v>
      </c>
      <c r="AR37" s="302">
        <v>-97.4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485</v>
      </c>
      <c r="AP38" s="303" t="s">
        <v>485</v>
      </c>
      <c r="AQ38" s="304">
        <v>2</v>
      </c>
      <c r="AR38" s="292" t="s">
        <v>485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-16536</v>
      </c>
      <c r="AP39" s="300">
        <v>-774</v>
      </c>
      <c r="AQ39" s="301">
        <v>-2605</v>
      </c>
      <c r="AR39" s="302">
        <v>-70.3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-505429</v>
      </c>
      <c r="AP40" s="300">
        <v>-23662</v>
      </c>
      <c r="AQ40" s="301">
        <v>-28956</v>
      </c>
      <c r="AR40" s="302">
        <v>-18.3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284450</v>
      </c>
      <c r="AP41" s="300">
        <v>13317</v>
      </c>
      <c r="AQ41" s="301">
        <v>15797</v>
      </c>
      <c r="AR41" s="302">
        <v>-15.7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677582</v>
      </c>
      <c r="AN51" s="322">
        <v>30075</v>
      </c>
      <c r="AO51" s="323">
        <v>-52.7</v>
      </c>
      <c r="AP51" s="324">
        <v>53895</v>
      </c>
      <c r="AQ51" s="325">
        <v>-8.8000000000000007</v>
      </c>
      <c r="AR51" s="326">
        <v>-43.9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247745</v>
      </c>
      <c r="AN52" s="330">
        <v>10996</v>
      </c>
      <c r="AO52" s="331">
        <v>-42.6</v>
      </c>
      <c r="AP52" s="332">
        <v>31224</v>
      </c>
      <c r="AQ52" s="333">
        <v>4.4000000000000004</v>
      </c>
      <c r="AR52" s="334">
        <v>-47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598497</v>
      </c>
      <c r="AN53" s="322">
        <v>26964</v>
      </c>
      <c r="AO53" s="323">
        <v>-10.3</v>
      </c>
      <c r="AP53" s="324">
        <v>56181</v>
      </c>
      <c r="AQ53" s="325">
        <v>4.2</v>
      </c>
      <c r="AR53" s="326">
        <v>-14.5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323041</v>
      </c>
      <c r="AN54" s="330">
        <v>14554</v>
      </c>
      <c r="AO54" s="331">
        <v>32.4</v>
      </c>
      <c r="AP54" s="332">
        <v>32039</v>
      </c>
      <c r="AQ54" s="333">
        <v>2.6</v>
      </c>
      <c r="AR54" s="334">
        <v>29.8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661638</v>
      </c>
      <c r="AN55" s="322">
        <v>30245</v>
      </c>
      <c r="AO55" s="323">
        <v>12.2</v>
      </c>
      <c r="AP55" s="324">
        <v>47730</v>
      </c>
      <c r="AQ55" s="325">
        <v>-15</v>
      </c>
      <c r="AR55" s="326">
        <v>27.2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434043</v>
      </c>
      <c r="AN56" s="330">
        <v>19841</v>
      </c>
      <c r="AO56" s="331">
        <v>36.299999999999997</v>
      </c>
      <c r="AP56" s="332">
        <v>26378</v>
      </c>
      <c r="AQ56" s="333">
        <v>-17.7</v>
      </c>
      <c r="AR56" s="334">
        <v>54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687194</v>
      </c>
      <c r="AN57" s="322">
        <v>31791</v>
      </c>
      <c r="AO57" s="323">
        <v>5.0999999999999996</v>
      </c>
      <c r="AP57" s="324">
        <v>61921</v>
      </c>
      <c r="AQ57" s="325">
        <v>29.7</v>
      </c>
      <c r="AR57" s="326">
        <v>-24.6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402313</v>
      </c>
      <c r="AN58" s="330">
        <v>18612</v>
      </c>
      <c r="AO58" s="331">
        <v>-6.2</v>
      </c>
      <c r="AP58" s="332">
        <v>34719</v>
      </c>
      <c r="AQ58" s="333">
        <v>31.6</v>
      </c>
      <c r="AR58" s="334">
        <v>-37.799999999999997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1044437</v>
      </c>
      <c r="AN59" s="322">
        <v>48897</v>
      </c>
      <c r="AO59" s="323">
        <v>53.8</v>
      </c>
      <c r="AP59" s="324">
        <v>62764</v>
      </c>
      <c r="AQ59" s="325">
        <v>1.4</v>
      </c>
      <c r="AR59" s="326">
        <v>52.4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635955</v>
      </c>
      <c r="AN60" s="330">
        <v>29773</v>
      </c>
      <c r="AO60" s="331">
        <v>60</v>
      </c>
      <c r="AP60" s="332">
        <v>36476</v>
      </c>
      <c r="AQ60" s="333">
        <v>5.0999999999999996</v>
      </c>
      <c r="AR60" s="334">
        <v>54.9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733870</v>
      </c>
      <c r="AN61" s="337">
        <v>33594</v>
      </c>
      <c r="AO61" s="338">
        <v>1.6</v>
      </c>
      <c r="AP61" s="339">
        <v>56498</v>
      </c>
      <c r="AQ61" s="340">
        <v>2.2999999999999998</v>
      </c>
      <c r="AR61" s="326">
        <v>-0.7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408619</v>
      </c>
      <c r="AN62" s="330">
        <v>18755</v>
      </c>
      <c r="AO62" s="331">
        <v>16</v>
      </c>
      <c r="AP62" s="332">
        <v>32167</v>
      </c>
      <c r="AQ62" s="333">
        <v>5.2</v>
      </c>
      <c r="AR62" s="334">
        <v>10.8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Wlv5YKzOXKEGtiIrDGZp+VcH61qredlnSJ2FGW+cR61WLBZWpfvQhofc1umEuAAkFeAHkLfg4MYah98F4da6Hw==" saltValue="FRzQakZb45ZcpyW2raBM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F4NY3d3jFV3AyC01bg3CqyU+LkRCzvpdZ3pDwpuyY/+ptxvpX4T20zIMm9DMgb8KKo70/CHiAMEkViENoo8eRw==" saltValue="pyXFi315NT9Ai56aAl7Q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cbMf/YSVw9w/AlrGSjDjT2fRjPJZB3y0vUl5eYfSsxYOd54QraAIWOk2YFdRvV9bLgNiGc/8hJGMUnJK4pkoZA==" saltValue="HqxpGDD4AlrRlwSqi3Oz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19.53</v>
      </c>
      <c r="G47" s="12">
        <v>24.52</v>
      </c>
      <c r="H47" s="12">
        <v>31.63</v>
      </c>
      <c r="I47" s="12">
        <v>29.63</v>
      </c>
      <c r="J47" s="13">
        <v>28.53</v>
      </c>
    </row>
    <row r="48" spans="2:10" ht="57.75" customHeight="1" x14ac:dyDescent="0.2">
      <c r="B48" s="14"/>
      <c r="C48" s="1141" t="s">
        <v>4</v>
      </c>
      <c r="D48" s="1141"/>
      <c r="E48" s="1142"/>
      <c r="F48" s="15">
        <v>9.18</v>
      </c>
      <c r="G48" s="16">
        <v>11.56</v>
      </c>
      <c r="H48" s="16">
        <v>4.4000000000000004</v>
      </c>
      <c r="I48" s="16">
        <v>4.2</v>
      </c>
      <c r="J48" s="17">
        <v>6.69</v>
      </c>
    </row>
    <row r="49" spans="2:10" ht="57.75" customHeight="1" thickBot="1" x14ac:dyDescent="0.25">
      <c r="B49" s="18"/>
      <c r="C49" s="1143" t="s">
        <v>5</v>
      </c>
      <c r="D49" s="1143"/>
      <c r="E49" s="1144"/>
      <c r="F49" s="19">
        <v>3.35</v>
      </c>
      <c r="G49" s="20">
        <v>4.46</v>
      </c>
      <c r="H49" s="20" t="s">
        <v>528</v>
      </c>
      <c r="I49" s="20" t="s">
        <v>529</v>
      </c>
      <c r="J49" s="21" t="s">
        <v>530</v>
      </c>
    </row>
    <row r="50" spans="2:10" ht="13.2" x14ac:dyDescent="0.2"/>
  </sheetData>
  <sheetProtection algorithmName="SHA-512" hashValue="MWZmXnK9P2WPNo1ncNYoTFPFcmXtzIllvdyTrBn7XDXuLU/EX6MGTiY61iMqazKm/miNhMfQ9w03iipLuxiXbQ==" saltValue="RHOPT09vcgcLOnPbZFDF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巧</cp:lastModifiedBy>
  <cp:lastPrinted>2026-03-12T02:01:03Z</cp:lastPrinted>
  <dcterms:created xsi:type="dcterms:W3CDTF">2026-02-23T05:14:37Z</dcterms:created>
  <dcterms:modified xsi:type="dcterms:W3CDTF">2026-03-16T00:30:56Z</dcterms:modified>
  <cp:category/>
</cp:coreProperties>
</file>