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nas\総合政策課\01 財政係\【財政関係_係長業務】\05 調査・照会関係\06 財政状況資料集\2025公表（R5決算）\070303 【県市町村課（313〆等）】令和５年度財政状況資料集の作成及び提出について（依頼）\益子町回答\"/>
    </mc:Choice>
  </mc:AlternateContent>
  <xr:revisionPtr revIDLastSave="0" documentId="13_ncr:1_{764F912C-A9B1-47BA-84E6-56BB0586B9EE}" xr6:coauthVersionLast="47" xr6:coauthVersionMax="47" xr10:uidLastSave="{00000000-0000-0000-0000-000000000000}"/>
  <bookViews>
    <workbookView xWindow="3144" yWindow="-11736" windowWidth="17760" windowHeight="11280" tabRatio="9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A75" i="12" l="1"/>
  <c r="AA74" i="12"/>
  <c r="AA73" i="12"/>
  <c r="AA71" i="12"/>
  <c r="AA68" i="12"/>
  <c r="AA32" i="12" l="1"/>
  <c r="AA31" i="12"/>
  <c r="AA30" i="12"/>
  <c r="AA29" i="12"/>
  <c r="AA28" i="12"/>
  <c r="AA7" i="12"/>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<sst xmlns="http://schemas.openxmlformats.org/spreadsheetml/2006/main" count="1078" uniqueCount="564">
  <si>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</si>
  <si>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</si>
  <si>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</si>
  <si>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</si>
  <si>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</si>
  <si>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</si>
  <si>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</si>
  <si>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</si>
  <si>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</si>
  <si>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</si>
  <si>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</si>
  <si>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</si>
  <si>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</si>
  <si>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</si>
  <si>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</si>
  <si>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</si>
  <si>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</si>
  <si>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</si>
  <si>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</si>
  <si>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</si>
  <si>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</si>
  <si>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</si>
  <si>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</si>
  <si>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</si>
  <si>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</si>
  <si>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</si>
  <si>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</si>
  <si>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</si>
  <si>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</si>
  <si>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</si>
  <si>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</si>
  <si>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</si>
  <si>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</si>
  <si>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</si>
  <si>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</si>
  <si>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</si>
  <si>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</si>
  <si>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</si>
  <si>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</si>
  <si>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</si>
  <si>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</si>
  <si>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</si>
  <si>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</si>
  <si>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</si>
  <si>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</si>
  <si>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</si>
  <si>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</si>
  <si>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</si>
  <si>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</si>
  <si>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</si>
  <si>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</si>
  <si>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</si>
  <si>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</si>
  <si>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</si>
  <si>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</si>
  <si>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</si>
  <si>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</si>
  <si>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</si>
  <si>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</si>
  <si>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</si>
  <si>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</si>
  <si>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</si>
  <si>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</si>
  <si>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</si>
  <si>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</si>
  <si>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</si>
  <si>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</si>
  <si>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</si>
  <si>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</si>
  <si>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</si>
  <si>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</si>
  <si>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</si>
  <si>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</si>
  <si>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</si>
  <si>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</si>
  <si>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</si>
  <si>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</si>
  <si>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</si>
  <si>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</si>
  <si>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</si>
  <si>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</si>
  <si>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</si>
  <si>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</si>
  <si>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</si>
  <si>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</si>
  <si>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</si>
  <si>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</si>
  <si>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</si>
  <si>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</si>
  <si>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</si>
  <si>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</si>
  <si>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</si>
  <si>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</si>
  <si>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</si>
  <si>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</si>
  <si>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</si>
  <si>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</si>
  <si>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</si>
  <si>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</si>
  <si>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</si>
  <si>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</si>
  <si>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</si>
  <si>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</si>
  <si>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</si>
  <si>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</si>
  <si>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</si>
  <si>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</si>
  <si>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</si>
  <si>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</si>
  <si>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</si>
  <si>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</si>
  <si>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</si>
  <si>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</si>
  <si>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</si>
  <si>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</si>
  <si>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</si>
  <si>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</si>
  <si>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</si>
  <si>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</si>
  <si>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</si>
  <si>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</si>
  <si>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</si>
  <si>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</si>
  <si>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</si>
  <si>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</si>
  <si>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</si>
  <si>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</si>
  <si>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</si>
  <si>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</si>
  <si>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</si>
  <si>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</si>
  <si>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</si>
  <si>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</si>
  <si>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</si>
  <si>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</si>
  <si>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</si>
  <si>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</si>
  <si>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</si>
  <si>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</si>
  <si>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</si>
  <si>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</si>
  <si>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</si>
  <si>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</si>
  <si>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</si>
  <si>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</si>
  <si>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</si>
  <si>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</si>
  <si>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</si>
  <si>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</si>
  <si>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</si>
  <si>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</si>
  <si>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</si>
  <si>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</si>
  <si>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</si>
  <si>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</si>
  <si>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</si>
  <si>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</si>
  <si>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</si>
  <si>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</si>
  <si>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</si>
  <si>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</si>
  <si>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</si>
  <si>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</si>
  <si>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</si>
  <si>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</si>
  <si>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</si>
  <si>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</si>
  <si>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</si>
  <si>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</si>
  <si>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</si>
  <si>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</si>
  <si>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</si>
  <si>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</si>
  <si>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</si>
  <si>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</si>
  <si>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</si>
  <si>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</si>
  <si>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</si>
  <si>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</si>
  <si>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</si>
  <si>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</si>
  <si>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</si>
  <si>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</si>
  <si>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</si>
  <si>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</si>
  <si>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</si>
  <si>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</si>
  <si>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</si>
  <si>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</si>
  <si>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</si>
  <si>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</si>
  <si>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</si>
  <si>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</si>
  <si>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</si>
  <si>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</si>
  <si>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</si>
  <si>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</si>
  <si>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</si>
  <si>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</si>
  <si>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</si>
  <si>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</si>
  <si>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</si>
  <si>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</si>
  <si>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</si>
  <si>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栃木県益子町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</si>
  <si>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</si>
  <si>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</si>
  <si>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</si>
  <si>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</si>
  <si>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</si>
  <si>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</si>
  <si>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</si>
  <si>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</si>
  <si>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</si>
  <si>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</si>
  <si>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</si>
  <si>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</si>
  <si>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</si>
  <si>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</si>
  <si>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</si>
  <si>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</si>
  <si>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</si>
  <si>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</si>
  <si>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</si>
  <si>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</si>
  <si>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</si>
  <si>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</si>
  <si>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</si>
  <si>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</si>
  <si>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</si>
  <si>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</si>
  <si>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</si>
  <si>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</si>
  <si>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</si>
  <si>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</si>
  <si>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</si>
  <si>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</si>
  <si>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</si>
  <si>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</si>
  <si>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</si>
  <si>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</si>
  <si>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</si>
  <si>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</si>
  <si>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</si>
  <si>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</si>
  <si>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</si>
  <si>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</si>
  <si>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</si>
  <si>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</si>
  <si>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</si>
  <si>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</si>
  <si>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</si>
  <si>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</si>
  <si>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</si>
  <si>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</si>
  <si>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</si>
  <si>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</si>
  <si>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</si>
  <si>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</si>
  <si>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</si>
  <si>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</si>
  <si>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</si>
  <si>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</si>
  <si>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</si>
  <si>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</si>
  <si>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</si>
  <si>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</si>
  <si>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</si>
  <si>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</si>
  <si>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</si>
  <si>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</si>
  <si>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</si>
  <si>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</si>
  <si>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</si>
  <si>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</si>
  <si>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</si>
  <si>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</si>
  <si>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</si>
  <si>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</si>
  <si>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</si>
  <si>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</si>
  <si>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</si>
  <si>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</si>
  <si>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</si>
  <si>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</si>
  <si>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</si>
  <si>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</si>
  <si>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</si>
  <si>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</si>
  <si>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</si>
  <si>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</si>
  <si>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</si>
  <si>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</si>
  <si>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</si>
  <si>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</si>
  <si>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</si>
  <si>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</si>
  <si>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</si>
  <si>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</si>
  <si>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</si>
  <si>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</si>
  <si>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</si>
  <si>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</si>
  <si>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</si>
  <si>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</si>
  <si>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</si>
  <si>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</si>
  <si>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</si>
  <si>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</si>
  <si>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</si>
  <si>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</si>
  <si>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</si>
  <si>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</si>
  <si>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</si>
  <si>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</si>
  <si>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</si>
  <si>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</si>
  <si>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</si>
  <si>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</si>
  <si>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</si>
  <si>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</si>
  <si>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</si>
  <si>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</si>
  <si>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</si>
  <si>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</si>
  <si>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</si>
  <si>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</si>
  <si>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</si>
  <si>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</si>
  <si>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</si>
  <si>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</si>
  <si>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</si>
  <si>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</si>
  <si>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</si>
  <si>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</si>
  <si>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</si>
  <si>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</si>
  <si>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</si>
  <si>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</si>
  <si>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</si>
  <si>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</si>
  <si>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</si>
  <si>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</si>
  <si>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</si>
  <si>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</si>
  <si>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</si>
  <si>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</si>
  <si>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</si>
  <si>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</si>
  <si>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</si>
  <si>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</si>
  <si>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</si>
  <si>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</si>
  <si>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</si>
  <si>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</si>
  <si>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栃木県益子町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</si>
  <si>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</si>
  <si>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</si>
  <si>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</si>
  <si>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</si>
  <si>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</si>
  <si>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</si>
  <si>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</si>
  <si>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</si>
  <si>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</si>
  <si>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</si>
  <si>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</si>
  <si>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</si>
  <si>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</si>
  <si>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</si>
  <si>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</si>
  <si>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</si>
  <si>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</si>
  <si>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</si>
  <si>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</si>
  <si>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</si>
  <si>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</si>
  <si>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</si>
  <si>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</si>
  <si>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</si>
  <si>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</si>
  <si>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</si>
  <si>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</si>
  <si>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</si>
  <si>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</si>
  <si>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</si>
  <si>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</si>
  <si>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</si>
  <si>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</si>
  <si>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</si>
  <si>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</si>
  <si>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</si>
  <si>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</si>
  <si>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</si>
  <si>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</si>
  <si>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</si>
  <si>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</si>
  <si>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</si>
  <si>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</si>
  <si>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</si>
  <si>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</si>
  <si>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</si>
  <si>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</si>
  <si>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</si>
  <si>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</si>
  <si>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</si>
  <si>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</si>
  <si>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</si>
  <si>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</si>
  <si>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</si>
  <si>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</si>
  <si>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</si>
  <si>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</si>
  <si>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</si>
  <si>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</si>
  <si>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</si>
  <si>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</si>
  <si>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</si>
  <si>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</si>
  <si>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</si>
  <si>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</si>
  <si>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</si>
  <si>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</si>
  <si>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</si>
  <si>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</si>
  <si>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</si>
  <si>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</si>
  <si>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</si>
  <si>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</si>
  <si>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</si>
  <si>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</si>
  <si>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</si>
  <si>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</si>
  <si>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</si>
  <si>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</si>
  <si>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</si>
  <si>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</si>
  <si>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</si>
  <si>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</si>
  <si>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</si>
  <si>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</si>
  <si>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</si>
  <si>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</si>
  <si>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</si>
  <si>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</si>
  <si>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</si>
  <si>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</si>
  <si>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</si>
  <si>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</si>
  <si>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</si>
  <si>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</si>
  <si>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</si>
  <si>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</si>
  <si>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</si>
  <si>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</si>
  <si>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</si>
  <si>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</si>
  <si>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</si>
  <si>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</si>
  <si>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</si>
  <si>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</si>
  <si>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</si>
  <si>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</si>
  <si>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</si>
  <si>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</si>
  <si>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</si>
  <si>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</si>
  <si>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</si>
  <si>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</si>
  <si>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</si>
  <si>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</si>
  <si>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</si>
  <si>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</si>
  <si>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</si>
  <si>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</si>
  <si>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</si>
  <si>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</si>
  <si>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</si>
  <si>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</si>
  <si>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</si>
  <si>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</si>
  <si>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</si>
  <si>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</si>
  <si>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</si>
  <si>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</si>
  <si>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</si>
  <si>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</si>
  <si>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</si>
  <si>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</si>
  <si>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</si>
  <si>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</si>
  <si>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</si>
  <si>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</si>
  <si>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</si>
  <si>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</si>
  <si>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</si>
  <si>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</si>
  <si>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</si>
  <si>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</si>
  <si>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</si>
  <si>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</si>
  <si>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</si>
  <si>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</si>
  <si>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</si>
  <si>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</si>
  <si>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</si>
  <si>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</si>
  <si>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</si>
  <si>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</si>
  <si>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</si>
  <si>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</si>
  <si>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</si>
  <si>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</si>
  <si>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</si>
  <si>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</si>
  <si>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</si>
  <si>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</si>
  <si>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</si>
  <si>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</si>
  <si>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</si>
  <si>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</si>
  <si>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</si>
  <si>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</si>
  <si>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</si>
  <si>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</si>
  <si>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</si>
  <si>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</si>
  <si>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</si>
  <si>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</si>
  <si>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</si>
  <si>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6.60</t>
  </si>
  <si>
    <t>▲ 7.64</t>
  </si>
  <si>
    <t>▲ 4.46</t>
  </si>
  <si>
    <t>一般会計</t>
  </si>
  <si>
    <t>介護保険特別会計</t>
  </si>
  <si>
    <t>国民健康保険特別会計</t>
  </si>
  <si>
    <t>農業集落排水事業特別会計</t>
  </si>
  <si>
    <t>公共下水道事業特別会計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</si>
  <si>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</si>
  <si>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</si>
  <si>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</si>
  <si>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</si>
  <si>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</si>
  <si>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</si>
  <si>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</si>
  <si>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</si>
  <si>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芳賀郡中部環境衛生事務組合（一般会計）</t>
  </si>
  <si>
    <t>芳賀中部上水道企業団（水道事業特別会計）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</si>
  <si>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</si>
  <si>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栃木県市町村総合事務組合(特別会計)</t>
    <rPh sb="13" eb="15">
      <t>トクベツ</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</si>
  <si>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</si>
  <si>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栃木県後期高齢者医療広域連合(後期高齢者医療特別会計)</t>
    <rPh sb="15" eb="17">
      <t>コウキ</t>
    </rPh>
    <rPh sb="17" eb="20">
      <t>コウレイシャ</t>
    </rPh>
    <rPh sb="20" eb="22">
      <t>イリョウ</t>
    </rPh>
    <rPh sb="22" eb="24">
      <t>トクベツ</t>
    </rPh>
    <rPh sb="24" eb="26">
      <t>カイケイ</t>
    </rPh>
    <phoneticPr fontId="6"/>
  </si>
  <si>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</si>
  <si>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</si>
  <si>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</si>
  <si>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t>
    <phoneticPr fontId="2"/>
  </si>
  <si>
    <t>法適</t>
    <rPh sb="0" eb="1">
      <t>ホウ</t>
    </rPh>
    <rPh sb="1" eb="2">
      <t>テキ</t>
    </rPh>
    <phoneticPr fontId="2"/>
  </si>
  <si>
    <t>法非適</t>
    <rPh sb="0" eb="1">
      <t>ホウ</t>
    </rPh>
    <rPh sb="1" eb="2">
      <t>ヒ</t>
    </rPh>
    <rPh sb="2" eb="3">
      <t>テキ</t>
    </rPh>
    <phoneticPr fontId="2"/>
  </si>
  <si>
    <t>公共施設整備基金</t>
    <rPh sb="0" eb="4">
      <t>コウキョウシセツ</t>
    </rPh>
    <rPh sb="4" eb="6">
      <t>セイビ</t>
    </rPh>
    <rPh sb="6" eb="8">
      <t>キキン</t>
    </rPh>
    <phoneticPr fontId="5"/>
  </si>
  <si>
    <t>地域福祉基金</t>
    <rPh sb="0" eb="6">
      <t>チイキフクシキキン</t>
    </rPh>
    <phoneticPr fontId="5"/>
  </si>
  <si>
    <t>ふるさとづくり基金</t>
    <rPh sb="7" eb="9">
      <t>キキン</t>
    </rPh>
    <phoneticPr fontId="5"/>
  </si>
  <si>
    <t>森林環境整備促進基金</t>
    <rPh sb="0" eb="6">
      <t>シンリンカンキョウセイビ</t>
    </rPh>
    <rPh sb="6" eb="10">
      <t>ソクシンキキン</t>
    </rPh>
    <phoneticPr fontId="2"/>
  </si>
  <si>
    <t>学校整備基金</t>
    <rPh sb="0" eb="2">
      <t>ガッコウ</t>
    </rPh>
    <rPh sb="2" eb="6">
      <t>セイビキキン</t>
    </rPh>
    <phoneticPr fontId="5"/>
  </si>
  <si>
    <t>ましこカンパニー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</si>
</sst>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F796-4EB3-A2FA-1E6F805E2E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63618</c:v>
                </c:pt>
                <c:pt idx="1">
                  <c:v>30075</c:v>
                </c:pt>
                <c:pt idx="2">
                  <c:v>26964</c:v>
                </c:pt>
                <c:pt idx="3">
                  <c:v>30245</c:v>
                </c:pt>
                <c:pt idx="4">
                  <c:v>31791</c:v>
                </c:pt>
              </c:numCache>
            </c:numRef>
          </c:val>
          <c:smooth val="0"/>
          <c:extLst>
            <c:ext xmlns:c16="http://schemas.microsoft.com/office/drawing/2014/chart" uri="{C3380CC4-5D6E-409C-BE32-E72D297353CC}">
              <c16:uniqueId val="{00000001-F796-4EB3-A2FA-1E6F805E2E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6.14</c:v>
                </c:pt>
                <c:pt idx="1">
                  <c:v>9.18</c:v>
                </c:pt>
                <c:pt idx="2">
                  <c:v>11.56</c:v>
                </c:pt>
                <c:pt idx="3">
                  <c:v>4.4000000000000004</c:v>
                </c:pt>
                <c:pt idx="4">
                  <c:v>4.2</c:v>
                </c:pt>
              </c:numCache>
            </c:numRef>
          </c:val>
          <c:extLst>
            <c:ext xmlns:c16="http://schemas.microsoft.com/office/drawing/2014/chart" uri="{C3380CC4-5D6E-409C-BE32-E72D297353CC}">
              <c16:uniqueId val="{00000000-6AEC-4804-9A18-AD7D82A7F3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17.420000000000002</c:v>
                </c:pt>
                <c:pt idx="1">
                  <c:v>19.53</c:v>
                </c:pt>
                <c:pt idx="2">
                  <c:v>24.52</c:v>
                </c:pt>
                <c:pt idx="3">
                  <c:v>31.63</c:v>
                </c:pt>
                <c:pt idx="4">
                  <c:v>29.63</c:v>
                </c:pt>
              </c:numCache>
            </c:numRef>
          </c:val>
          <c:extLst>
            <c:ext xmlns:c16="http://schemas.microsoft.com/office/drawing/2014/chart" uri="{C3380CC4-5D6E-409C-BE32-E72D297353CC}">
              <c16:uniqueId val="{00000001-6AEC-4804-9A18-AD7D82A7F3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c:v>
                </c:pt>
                <c:pt idx="1">
                  <c:v>3.35</c:v>
                </c:pt>
                <c:pt idx="2">
                  <c:v>4.46</c:v>
                </c:pt>
                <c:pt idx="3">
                  <c:v>-7.64</c:v>
                </c:pt>
                <c:pt idx="4">
                  <c:v>-4.46</c:v>
                </c:pt>
              </c:numCache>
            </c:numRef>
          </c:val>
          <c:smooth val="0"/>
          <c:extLst>
            <c:ext xmlns:c16="http://schemas.microsoft.com/office/drawing/2014/chart" uri="{C3380CC4-5D6E-409C-BE32-E72D297353CC}">
              <c16:uniqueId val="{00000002-6AEC-4804-9A18-AD7D82A7F3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05-43A8-A6C6-5EFFFF0BF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05-43A8-A6C6-5EFFFF0BF9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05-43A8-A6C6-5EFFFF0BF9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05-43A8-A6C6-5EFFFF0BF9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3E05-43A8-A6C6-5EFFFF0BF93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0.25</c:v>
                </c:pt>
                <c:pt idx="4">
                  <c:v>#N/A</c:v>
                </c:pt>
                <c:pt idx="5">
                  <c:v>0.33</c:v>
                </c:pt>
                <c:pt idx="6">
                  <c:v>#N/A</c:v>
                </c:pt>
                <c:pt idx="7">
                  <c:v>0.11</c:v>
                </c:pt>
                <c:pt idx="8">
                  <c:v>#N/A</c:v>
                </c:pt>
                <c:pt idx="9">
                  <c:v>0.13</c:v>
                </c:pt>
              </c:numCache>
            </c:numRef>
          </c:val>
          <c:extLst>
            <c:ext xmlns:c16="http://schemas.microsoft.com/office/drawing/2014/chart" uri="{C3380CC4-5D6E-409C-BE32-E72D297353CC}">
              <c16:uniqueId val="{00000005-3E05-43A8-A6C6-5EFFFF0BF93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0.08</c:v>
                </c:pt>
                <c:pt idx="4">
                  <c:v>#N/A</c:v>
                </c:pt>
                <c:pt idx="5">
                  <c:v>0.08</c:v>
                </c:pt>
                <c:pt idx="6">
                  <c:v>#N/A</c:v>
                </c:pt>
                <c:pt idx="7">
                  <c:v>0.03</c:v>
                </c:pt>
                <c:pt idx="8">
                  <c:v>#N/A</c:v>
                </c:pt>
                <c:pt idx="9">
                  <c:v>0.21</c:v>
                </c:pt>
              </c:numCache>
            </c:numRef>
          </c:val>
          <c:extLst>
            <c:ext xmlns:c16="http://schemas.microsoft.com/office/drawing/2014/chart" uri="{C3380CC4-5D6E-409C-BE32-E72D297353CC}">
              <c16:uniqueId val="{00000006-3E05-43A8-A6C6-5EFFFF0BF93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0.96</c:v>
                </c:pt>
                <c:pt idx="2">
                  <c:v>#N/A</c:v>
                </c:pt>
                <c:pt idx="3">
                  <c:v>0.82</c:v>
                </c:pt>
                <c:pt idx="4">
                  <c:v>#N/A</c:v>
                </c:pt>
                <c:pt idx="5">
                  <c:v>0.86</c:v>
                </c:pt>
                <c:pt idx="6">
                  <c:v>#N/A</c:v>
                </c:pt>
                <c:pt idx="7">
                  <c:v>0.94</c:v>
                </c:pt>
                <c:pt idx="8">
                  <c:v>#N/A</c:v>
                </c:pt>
                <c:pt idx="9">
                  <c:v>0.91</c:v>
                </c:pt>
              </c:numCache>
            </c:numRef>
          </c:val>
          <c:extLst>
            <c:ext xmlns:c16="http://schemas.microsoft.com/office/drawing/2014/chart" uri="{C3380CC4-5D6E-409C-BE32-E72D297353CC}">
              <c16:uniqueId val="{00000007-3E05-43A8-A6C6-5EFFFF0BF93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0.82</c:v>
                </c:pt>
                <c:pt idx="2">
                  <c:v>#N/A</c:v>
                </c:pt>
                <c:pt idx="3">
                  <c:v>0.21</c:v>
                </c:pt>
                <c:pt idx="4">
                  <c:v>#N/A</c:v>
                </c:pt>
                <c:pt idx="5">
                  <c:v>1.7</c:v>
                </c:pt>
                <c:pt idx="6">
                  <c:v>#N/A</c:v>
                </c:pt>
                <c:pt idx="7">
                  <c:v>2.94</c:v>
                </c:pt>
                <c:pt idx="8">
                  <c:v>#N/A</c:v>
                </c:pt>
                <c:pt idx="9">
                  <c:v>2.61</c:v>
                </c:pt>
              </c:numCache>
            </c:numRef>
          </c:val>
          <c:extLst>
            <c:ext xmlns:c16="http://schemas.microsoft.com/office/drawing/2014/chart" uri="{C3380CC4-5D6E-409C-BE32-E72D297353CC}">
              <c16:uniqueId val="{00000008-3E05-43A8-A6C6-5EFFFF0BF9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6.14</c:v>
                </c:pt>
                <c:pt idx="2">
                  <c:v>#N/A</c:v>
                </c:pt>
                <c:pt idx="3">
                  <c:v>9.17</c:v>
                </c:pt>
                <c:pt idx="4">
                  <c:v>#N/A</c:v>
                </c:pt>
                <c:pt idx="5">
                  <c:v>11.56</c:v>
                </c:pt>
                <c:pt idx="6">
                  <c:v>#N/A</c:v>
                </c:pt>
                <c:pt idx="7">
                  <c:v>4.4000000000000004</c:v>
                </c:pt>
                <c:pt idx="8">
                  <c:v>#N/A</c:v>
                </c:pt>
                <c:pt idx="9">
                  <c:v>4.1900000000000004</c:v>
                </c:pt>
              </c:numCache>
            </c:numRef>
          </c:val>
          <c:extLst>
            <c:ext xmlns:c16="http://schemas.microsoft.com/office/drawing/2014/chart" uri="{C3380CC4-5D6E-409C-BE32-E72D297353CC}">
              <c16:uniqueId val="{00000009-3E05-43A8-A6C6-5EFFFF0BF9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656</c:v>
                </c:pt>
                <c:pt idx="5">
                  <c:v>648</c:v>
                </c:pt>
                <c:pt idx="8">
                  <c:v>650</c:v>
                </c:pt>
                <c:pt idx="11">
                  <c:v>625</c:v>
                </c:pt>
                <c:pt idx="14">
                  <c:v>546</c:v>
                </c:pt>
              </c:numCache>
            </c:numRef>
          </c:val>
          <c:extLst>
            <c:ext xmlns:c16="http://schemas.microsoft.com/office/drawing/2014/chart" uri="{C3380CC4-5D6E-409C-BE32-E72D297353CC}">
              <c16:uniqueId val="{00000000-1D61-4C8C-9F89-914677F722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61-4C8C-9F89-914677F722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61-4C8C-9F89-914677F722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61</c:v>
                </c:pt>
                <c:pt idx="6">
                  <c:v>90</c:v>
                </c:pt>
                <c:pt idx="9">
                  <c:v>101</c:v>
                </c:pt>
                <c:pt idx="12">
                  <c:v>75</c:v>
                </c:pt>
              </c:numCache>
            </c:numRef>
          </c:val>
          <c:extLst>
            <c:ext xmlns:c16="http://schemas.microsoft.com/office/drawing/2014/chart" uri="{C3380CC4-5D6E-409C-BE32-E72D297353CC}">
              <c16:uniqueId val="{00000003-1D61-4C8C-9F89-914677F722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187</c:v>
                </c:pt>
                <c:pt idx="3">
                  <c:v>182</c:v>
                </c:pt>
                <c:pt idx="6">
                  <c:v>180</c:v>
                </c:pt>
                <c:pt idx="9">
                  <c:v>184</c:v>
                </c:pt>
                <c:pt idx="12">
                  <c:v>198</c:v>
                </c:pt>
              </c:numCache>
            </c:numRef>
          </c:val>
          <c:extLst>
            <c:ext xmlns:c16="http://schemas.microsoft.com/office/drawing/2014/chart" uri="{C3380CC4-5D6E-409C-BE32-E72D297353CC}">
              <c16:uniqueId val="{00000004-1D61-4C8C-9F89-914677F722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61-4C8C-9F89-914677F722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61-4C8C-9F89-914677F722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719</c:v>
                </c:pt>
                <c:pt idx="3">
                  <c:v>715</c:v>
                </c:pt>
                <c:pt idx="6">
                  <c:v>714</c:v>
                </c:pt>
                <c:pt idx="9">
                  <c:v>719</c:v>
                </c:pt>
                <c:pt idx="12">
                  <c:v>613</c:v>
                </c:pt>
              </c:numCache>
            </c:numRef>
          </c:val>
          <c:extLst>
            <c:ext xmlns:c16="http://schemas.microsoft.com/office/drawing/2014/chart" uri="{C3380CC4-5D6E-409C-BE32-E72D297353CC}">
              <c16:uniqueId val="{00000007-1D61-4C8C-9F89-914677F722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305</c:v>
                </c:pt>
                <c:pt idx="2">
                  <c:v>#N/A</c:v>
                </c:pt>
                <c:pt idx="3">
                  <c:v>#N/A</c:v>
                </c:pt>
                <c:pt idx="4">
                  <c:v>310</c:v>
                </c:pt>
                <c:pt idx="5">
                  <c:v>#N/A</c:v>
                </c:pt>
                <c:pt idx="6">
                  <c:v>#N/A</c:v>
                </c:pt>
                <c:pt idx="7">
                  <c:v>334</c:v>
                </c:pt>
                <c:pt idx="8">
                  <c:v>#N/A</c:v>
                </c:pt>
                <c:pt idx="9">
                  <c:v>#N/A</c:v>
                </c:pt>
                <c:pt idx="10">
                  <c:v>379</c:v>
                </c:pt>
                <c:pt idx="11">
                  <c:v>#N/A</c:v>
                </c:pt>
                <c:pt idx="12">
                  <c:v>#N/A</c:v>
                </c:pt>
                <c:pt idx="13">
                  <c:v>340</c:v>
                </c:pt>
                <c:pt idx="14">
                  <c:v>#N/A</c:v>
                </c:pt>
              </c:numCache>
            </c:numRef>
          </c:val>
          <c:smooth val="0"/>
          <c:extLst>
            <c:ext xmlns:c16="http://schemas.microsoft.com/office/drawing/2014/chart" uri="{C3380CC4-5D6E-409C-BE32-E72D297353CC}">
              <c16:uniqueId val="{00000008-1D61-4C8C-9F89-914677F722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6760</c:v>
                </c:pt>
                <c:pt idx="5">
                  <c:v>6566</c:v>
                </c:pt>
                <c:pt idx="8">
                  <c:v>6332</c:v>
                </c:pt>
                <c:pt idx="11">
                  <c:v>5982</c:v>
                </c:pt>
                <c:pt idx="14">
                  <c:v>5667</c:v>
                </c:pt>
              </c:numCache>
            </c:numRef>
          </c:val>
          <c:extLst>
            <c:ext xmlns:c16="http://schemas.microsoft.com/office/drawing/2014/chart" uri="{C3380CC4-5D6E-409C-BE32-E72D297353CC}">
              <c16:uniqueId val="{00000000-C95B-4A31-80A8-A0F0F724BC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127</c:v>
                </c:pt>
                <c:pt idx="5">
                  <c:v>109</c:v>
                </c:pt>
                <c:pt idx="8">
                  <c:v>89</c:v>
                </c:pt>
                <c:pt idx="11">
                  <c:v>76</c:v>
                </c:pt>
                <c:pt idx="14">
                  <c:v>60</c:v>
                </c:pt>
              </c:numCache>
            </c:numRef>
          </c:val>
          <c:extLst>
            <c:ext xmlns:c16="http://schemas.microsoft.com/office/drawing/2014/chart" uri="{C3380CC4-5D6E-409C-BE32-E72D297353CC}">
              <c16:uniqueId val="{00000001-C95B-4A31-80A8-A0F0F724BC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1620</c:v>
                </c:pt>
                <c:pt idx="5">
                  <c:v>1786</c:v>
                </c:pt>
                <c:pt idx="8">
                  <c:v>2292</c:v>
                </c:pt>
                <c:pt idx="11">
                  <c:v>2956</c:v>
                </c:pt>
                <c:pt idx="14">
                  <c:v>3062</c:v>
                </c:pt>
              </c:numCache>
            </c:numRef>
          </c:val>
          <c:extLst>
            <c:ext xmlns:c16="http://schemas.microsoft.com/office/drawing/2014/chart" uri="{C3380CC4-5D6E-409C-BE32-E72D297353CC}">
              <c16:uniqueId val="{00000002-C95B-4A31-80A8-A0F0F724BC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5B-4A31-80A8-A0F0F724BC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5B-4A31-80A8-A0F0F724BC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5B-4A31-80A8-A0F0F724BC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1046</c:v>
                </c:pt>
                <c:pt idx="3">
                  <c:v>1026</c:v>
                </c:pt>
                <c:pt idx="6">
                  <c:v>1052</c:v>
                </c:pt>
                <c:pt idx="9">
                  <c:v>1022</c:v>
                </c:pt>
                <c:pt idx="12">
                  <c:v>997</c:v>
                </c:pt>
              </c:numCache>
            </c:numRef>
          </c:val>
          <c:extLst>
            <c:ext xmlns:c16="http://schemas.microsoft.com/office/drawing/2014/chart" uri="{C3380CC4-5D6E-409C-BE32-E72D297353CC}">
              <c16:uniqueId val="{00000006-C95B-4A31-80A8-A0F0F724BC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654</c:v>
                </c:pt>
                <c:pt idx="3">
                  <c:v>610</c:v>
                </c:pt>
                <c:pt idx="6">
                  <c:v>537</c:v>
                </c:pt>
                <c:pt idx="9">
                  <c:v>460</c:v>
                </c:pt>
                <c:pt idx="12">
                  <c:v>397</c:v>
                </c:pt>
              </c:numCache>
            </c:numRef>
          </c:val>
          <c:extLst>
            <c:ext xmlns:c16="http://schemas.microsoft.com/office/drawing/2014/chart" uri="{C3380CC4-5D6E-409C-BE32-E72D297353CC}">
              <c16:uniqueId val="{00000007-C95B-4A31-80A8-A0F0F724BC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2347</c:v>
                </c:pt>
                <c:pt idx="3">
                  <c:v>2267</c:v>
                </c:pt>
                <c:pt idx="6">
                  <c:v>2248</c:v>
                </c:pt>
                <c:pt idx="9">
                  <c:v>2369</c:v>
                </c:pt>
                <c:pt idx="12">
                  <c:v>2436</c:v>
                </c:pt>
              </c:numCache>
            </c:numRef>
          </c:val>
          <c:extLst>
            <c:ext xmlns:c16="http://schemas.microsoft.com/office/drawing/2014/chart" uri="{C3380CC4-5D6E-409C-BE32-E72D297353CC}">
              <c16:uniqueId val="{00000008-C95B-4A31-80A8-A0F0F724BC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5B-4A31-80A8-A0F0F724BC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6674</c:v>
                </c:pt>
                <c:pt idx="3">
                  <c:v>6395</c:v>
                </c:pt>
                <c:pt idx="6">
                  <c:v>5934</c:v>
                </c:pt>
                <c:pt idx="9">
                  <c:v>5404</c:v>
                </c:pt>
                <c:pt idx="12">
                  <c:v>4977</c:v>
                </c:pt>
              </c:numCache>
            </c:numRef>
          </c:val>
          <c:extLst>
            <c:ext xmlns:c16="http://schemas.microsoft.com/office/drawing/2014/chart" uri="{C3380CC4-5D6E-409C-BE32-E72D297353CC}">
              <c16:uniqueId val="{0000000A-C95B-4A31-80A8-A0F0F724BC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2215</c:v>
                </c:pt>
                <c:pt idx="2">
                  <c:v>#N/A</c:v>
                </c:pt>
                <c:pt idx="3">
                  <c:v>#N/A</c:v>
                </c:pt>
                <c:pt idx="4">
                  <c:v>1837</c:v>
                </c:pt>
                <c:pt idx="5">
                  <c:v>#N/A</c:v>
                </c:pt>
                <c:pt idx="6">
                  <c:v>#N/A</c:v>
                </c:pt>
                <c:pt idx="7">
                  <c:v>1059</c:v>
                </c:pt>
                <c:pt idx="8">
                  <c:v>#N/A</c:v>
                </c:pt>
                <c:pt idx="9">
                  <c:v>#N/A</c:v>
                </c:pt>
                <c:pt idx="10">
                  <c:v>240</c:v>
                </c:pt>
                <c:pt idx="11">
                  <c:v>#N/A</c:v>
                </c:pt>
                <c:pt idx="12">
                  <c:v>#N/A</c:v>
                </c:pt>
                <c:pt idx="13">
                  <c:v>18</c:v>
                </c:pt>
                <c:pt idx="14">
                  <c:v>#N/A</c:v>
                </c:pt>
              </c:numCache>
            </c:numRef>
          </c:val>
          <c:smooth val="0"/>
          <c:extLst>
            <c:ext xmlns:c16="http://schemas.microsoft.com/office/drawing/2014/chart" uri="{C3380CC4-5D6E-409C-BE32-E72D297353CC}">
              <c16:uniqueId val="{0000000B-C95B-4A31-80A8-A0F0F724BC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1385</c:v>
                </c:pt>
                <c:pt idx="1">
                  <c:v>1715</c:v>
                </c:pt>
                <c:pt idx="2">
                  <c:v>1605</c:v>
                </c:pt>
              </c:numCache>
            </c:numRef>
          </c:val>
          <c:extLst>
            <c:ext xmlns:c16="http://schemas.microsoft.com/office/drawing/2014/chart" uri="{C3380CC4-5D6E-409C-BE32-E72D297353CC}">
              <c16:uniqueId val="{00000000-342C-4ADE-8473-1E2AA56459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c:v>
                </c:pt>
                <c:pt idx="1">
                  <c:v>16</c:v>
                </c:pt>
                <c:pt idx="2">
                  <c:v>43</c:v>
                </c:pt>
              </c:numCache>
            </c:numRef>
          </c:val>
          <c:extLst>
            <c:ext xmlns:c16="http://schemas.microsoft.com/office/drawing/2014/chart" uri="{C3380CC4-5D6E-409C-BE32-E72D297353CC}">
              <c16:uniqueId val="{00000001-342C-4ADE-8473-1E2AA56459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221</c:v>
                </c:pt>
                <c:pt idx="1">
                  <c:v>519</c:v>
                </c:pt>
                <c:pt idx="2">
                  <c:v>599</c:v>
                </c:pt>
              </c:numCache>
            </c:numRef>
          </c:val>
          <c:extLst>
            <c:ext xmlns:c16="http://schemas.microsoft.com/office/drawing/2014/chart" uri="{C3380CC4-5D6E-409C-BE32-E72D297353CC}">
              <c16:uniqueId val="{00000002-342C-4ADE-8473-1E2AA56459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年度と概ね同値であり、類似団体の平均値との比較では前年度と同値の△</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ポイントとなっています。町の総合振興計画にあたる「第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ましこ未来計画」のもと、町内総生産や町民所得の向上による税収増に向けた取組など、財政力指数の向上に努めているところですが、新型コロナウイルス感染症の感染拡大の影響が尾を引いており、今後の持ち直しに期待したい状況となっております。</a:t>
          </a:r>
        </a:p>
        <a:p>
          <a:r>
            <a:rPr kumimoji="1" lang="ja-JP" altLang="en-US" sz="1300">
              <a:latin typeface="ＭＳ Ｐゴシック" panose="020B0600070205080204" pitchFamily="50" charset="-128"/>
              <a:ea typeface="ＭＳ Ｐゴシック" panose="020B0600070205080204" pitchFamily="50" charset="-128"/>
            </a:rPr>
            <a:t>　併せて、町税の徴収率向上やふるさと納税等による歳入の確保、事業の取捨選択等歳出の削減に努めながら、財政基盤の強化を図っていきます。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当町の経常収支比率は、歳入面では普通交付税等の減少、歳出面では人件費等の増加により、対前年比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今後も福祉関係経費等の増加が見込まれるため、引き続き事務事業の整理・合理化や行財政改革による事務的経費の削減に努めるとともに、町税などの自主財源の確保を図ります。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7249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0814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127846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081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12700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0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当町の人件費物件費等の状況は、人件費は増加、物件費は減少し、合計では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千円の増加となったため、人口一人当たり換算では令和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円の増加となりました。類似団体の平均と比較すると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32,307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円低く、同団体内第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位の低さとなっています。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今後も事務事業の整理・合理化を進めるとともに、職員の定員管理による人件費の抑制や物件費等の削減に努めていきます。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111573</xdr:rowOff>
    </xdr:from>
    <xdr:to>
      <xdr:col>23</xdr:col>
      <xdr:colOff>133350</xdr:colOff>
      <xdr:row>81</xdr:row>
      <xdr:rowOff>115097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9023"/>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80406</xdr:rowOff>
    </xdr:from>
    <xdr:to>
      <xdr:col>19</xdr:col>
      <xdr:colOff>133350</xdr:colOff>
      <xdr:row>81</xdr:row>
      <xdr:rowOff>111573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7856"/>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10782</xdr:rowOff>
    </xdr:from>
    <xdr:to>
      <xdr:col>15</xdr:col>
      <xdr:colOff>82550</xdr:colOff>
      <xdr:row>81</xdr:row>
      <xdr:rowOff>80406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8232"/>
          <a:ext cx="889000" cy="6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116430</xdr:rowOff>
    </xdr:from>
    <xdr:to>
      <xdr:col>11</xdr:col>
      <xdr:colOff>31750</xdr:colOff>
      <xdr:row>81</xdr:row>
      <xdr:rowOff>10782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32430"/>
          <a:ext cx="889000" cy="6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64297</xdr:rowOff>
    </xdr:from>
    <xdr:to>
      <xdr:col>23</xdr:col>
      <xdr:colOff>184150</xdr:colOff>
      <xdr:row>81</xdr:row>
      <xdr:rowOff>165897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80824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9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60773</xdr:rowOff>
    </xdr:from>
    <xdr:to>
      <xdr:col>19</xdr:col>
      <xdr:colOff>184150</xdr:colOff>
      <xdr:row>81</xdr:row>
      <xdr:rowOff>162373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29606</xdr:rowOff>
    </xdr:from>
    <xdr:to>
      <xdr:col>15</xdr:col>
      <xdr:colOff>133350</xdr:colOff>
      <xdr:row>81</xdr:row>
      <xdr:rowOff>131206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141383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8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131432</xdr:rowOff>
    </xdr:from>
    <xdr:to>
      <xdr:col>11</xdr:col>
      <xdr:colOff>82550</xdr:colOff>
      <xdr:row>81</xdr:row>
      <xdr:rowOff>61582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71759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65630</xdr:rowOff>
    </xdr:from>
    <xdr:to>
      <xdr:col>7</xdr:col>
      <xdr:colOff>31750</xdr:colOff>
      <xdr:row>80</xdr:row>
      <xdr:rowOff>167230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町の給与水準は令和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ポイント増加しましたが、類似団体の平均よりも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ポイント下回っています。引き続き職務給の原則の遵守に努めていくと共に、優秀な人材の確保に向け、給与水準の適正化に努めてまいります。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8093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809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117021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119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当町の定員管理の状況は、対前年比＋</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人とわずかに増加しましたが、類似団体平均を</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人となり、類似団体で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59872</xdr:rowOff>
    </xdr:from>
    <xdr:to>
      <xdr:col>81</xdr:col>
      <xdr:colOff>44450</xdr:colOff>
      <xdr:row>60</xdr:row>
      <xdr:rowOff>73660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4687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4717</xdr:rowOff>
    </xdr:from>
    <xdr:to>
      <xdr:col>77</xdr:col>
      <xdr:colOff>44450</xdr:colOff>
      <xdr:row>60</xdr:row>
      <xdr:rowOff>59872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9171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4717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762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160655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675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9072</xdr:rowOff>
    </xdr:from>
    <xdr:to>
      <xdr:col>77</xdr:col>
      <xdr:colOff>95250</xdr:colOff>
      <xdr:row>60</xdr:row>
      <xdr:rowOff>110672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120849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125367</xdr:rowOff>
    </xdr:from>
    <xdr:to>
      <xdr:col>73</xdr:col>
      <xdr:colOff>44450</xdr:colOff>
      <xdr:row>60</xdr:row>
      <xdr:rowOff>55517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65694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101237</xdr:rowOff>
    </xdr:from>
    <xdr:to>
      <xdr:col>64</xdr:col>
      <xdr:colOff>152400</xdr:colOff>
      <xdr:row>60</xdr:row>
      <xdr:rowOff>31387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41564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当町の実質公債費比率は、各種要因の多少の増減がありましたが、令和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年度と概ね同値である</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％となりました。今後も大型事業が予定されているため、特定財源の活用も図りながら新規発行債の適正化に努めてまいります。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88392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3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78740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0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49784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8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69088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8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当町の将来負担比率は年々減少傾向にあり、令和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年度は対前年比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％となり、類似団体の平均値である</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と概ね同値となっております。主な要因は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地方債の現代高の減少等に</a:t>
          </a:r>
          <a:r>
            <a:rPr kumimoji="1" lang="ja-JP" altLang="en-US" sz="1300">
              <a:latin typeface="ＭＳ Ｐゴシック" panose="020B0600070205080204" pitchFamily="50" charset="-128"/>
              <a:ea typeface="ＭＳ Ｐゴシック" panose="020B0600070205080204" pitchFamily="50" charset="-128"/>
            </a:rPr>
            <a:t>よるものでした。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今後も普通建設事業等の実施にあたっては、補助金等特定財源の確保や基金管理等を十分に行い、将来負担の適正化に努めてまいります。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144230</xdr:rowOff>
    </xdr:from>
    <xdr:to>
      <xdr:col>81</xdr:col>
      <xdr:colOff>44450</xdr:colOff>
      <xdr:row>14</xdr:row>
      <xdr:rowOff>10583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373080"/>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10583</xdr:rowOff>
    </xdr:from>
    <xdr:to>
      <xdr:col>77</xdr:col>
      <xdr:colOff>44450</xdr:colOff>
      <xdr:row>14</xdr:row>
      <xdr:rowOff>140081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10883"/>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140081</xdr:rowOff>
    </xdr:from>
    <xdr:to>
      <xdr:col>72</xdr:col>
      <xdr:colOff>203200</xdr:colOff>
      <xdr:row>15</xdr:row>
      <xdr:rowOff>111802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540381"/>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111802</xdr:rowOff>
    </xdr:from>
    <xdr:to>
      <xdr:col>68</xdr:col>
      <xdr:colOff>152400</xdr:colOff>
      <xdr:row>16</xdr:row>
      <xdr:rowOff>28829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8355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93430</xdr:rowOff>
    </xdr:from>
    <xdr:to>
      <xdr:col>81</xdr:col>
      <xdr:colOff>95250</xdr:colOff>
      <xdr:row>14</xdr:row>
      <xdr:rowOff>23580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65507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131233</xdr:rowOff>
    </xdr:from>
    <xdr:to>
      <xdr:col>77</xdr:col>
      <xdr:colOff>95250</xdr:colOff>
      <xdr:row>14</xdr:row>
      <xdr:rowOff>61383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46160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44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89281</xdr:rowOff>
    </xdr:from>
    <xdr:to>
      <xdr:col>73</xdr:col>
      <xdr:colOff>44450</xdr:colOff>
      <xdr:row>15</xdr:row>
      <xdr:rowOff>19431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7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149479</xdr:rowOff>
    </xdr:from>
    <xdr:to>
      <xdr:col>64</xdr:col>
      <xdr:colOff>152400</xdr:colOff>
      <xdr:row>16</xdr:row>
      <xdr:rowOff>79629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64406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％で類似団体より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ポイント低い割合となっています。定員管理の状況では、職員数は低い値で推移しており、今後も給与制度及び定員管理の適正化等により人件費の抑制を図っていきます。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020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％であり、類似団体内で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位となっています。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79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14</xdr:row>
      <xdr:rowOff>170543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7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75293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7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年度と同値の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％で、類似団体内で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番目に高い割合となっています。障がい者自立支援や保育所及び認定こども園運営費等の子育て支援関係の経費が主なものとなっています。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7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098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％であり、類似団体の平均である</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％をわずかに下回っています。前年度からの増加の主な要因は、繰出金の増加などによるものです。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78015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59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56</xdr:row>
      <xdr:rowOff>67128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5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67128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34472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％であり、類似団体の平均を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ポイント超えています。これは、当町ではごみ処理、し尿処理、常備消防、水道事業等を一部事務組合で行っており、その負担金等によるものと推測されます。</a:t>
          </a:r>
        </a:p>
        <a:p>
          <a:r>
            <a:rPr kumimoji="1" lang="ja-JP" altLang="en-US" sz="1300">
              <a:latin typeface="ＭＳ Ｐゴシック" panose="020B0600070205080204" pitchFamily="50" charset="-128"/>
              <a:ea typeface="ＭＳ Ｐゴシック" panose="020B0600070205080204" pitchFamily="50" charset="-128"/>
            </a:rPr>
            <a:t>　今後は、一部事務組合負担金以外の各種負担金・補助金等の費用対効果を見極めながら、経費の削減に努めていきます。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156718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147574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％で、類似団体よりも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ポイント低い割合となっています。令和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年度までは小学校建設等により元金の償還額が増加しましたが、令和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年度で償還の一部が終了したため減少しました。今後も大型整備事業が集中する見込みがあるため、財政上有利な起債の活用に努めるとともに、特定財源の確保による借入額の抑制を図っていきます。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77</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43485"/>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71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8128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％と増加し、類似団体の平均を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ポイント上回る形となりました。増加の要因は、人件費の増加などによるものです。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78</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0352"/>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83565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9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24282</xdr:rowOff>
    </xdr:from>
    <xdr:to>
      <xdr:col>29</xdr:col>
      <xdr:colOff>127000</xdr:colOff>
      <xdr:row>18</xdr:row>
      <xdr:rowOff>101054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8007"/>
          <a:ext cx="647700" cy="7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101054</xdr:rowOff>
    </xdr:from>
    <xdr:to>
      <xdr:col>26</xdr:col>
      <xdr:colOff>50800</xdr:colOff>
      <xdr:row>18</xdr:row>
      <xdr:rowOff>128524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4779"/>
          <a:ext cx="6985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128524</xdr:rowOff>
    </xdr:from>
    <xdr:to>
      <xdr:col>22</xdr:col>
      <xdr:colOff>114300</xdr:colOff>
      <xdr:row>19</xdr:row>
      <xdr:rowOff>1918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2249"/>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1918</xdr:rowOff>
    </xdr:from>
    <xdr:to>
      <xdr:col>18</xdr:col>
      <xdr:colOff>177800</xdr:colOff>
      <xdr:row>19</xdr:row>
      <xdr:rowOff>68440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7093"/>
          <a:ext cx="698500" cy="6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144932</xdr:rowOff>
    </xdr:from>
    <xdr:to>
      <xdr:col>29</xdr:col>
      <xdr:colOff>177800</xdr:colOff>
      <xdr:row>18</xdr:row>
      <xdr:rowOff>75082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117009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50254</xdr:rowOff>
    </xdr:from>
    <xdr:to>
      <xdr:col>26</xdr:col>
      <xdr:colOff>101600</xdr:colOff>
      <xdr:row>18</xdr:row>
      <xdr:rowOff>151854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136631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77724</xdr:rowOff>
    </xdr:from>
    <xdr:to>
      <xdr:col>22</xdr:col>
      <xdr:colOff>165100</xdr:colOff>
      <xdr:row>19</xdr:row>
      <xdr:rowOff>7874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164101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122568</xdr:rowOff>
    </xdr:from>
    <xdr:to>
      <xdr:col>19</xdr:col>
      <xdr:colOff>38100</xdr:colOff>
      <xdr:row>19</xdr:row>
      <xdr:rowOff>52718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37495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17640</xdr:rowOff>
    </xdr:from>
    <xdr:to>
      <xdr:col>15</xdr:col>
      <xdr:colOff>101600</xdr:colOff>
      <xdr:row>19</xdr:row>
      <xdr:rowOff>119240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104017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0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91208</xdr:rowOff>
    </xdr:from>
    <xdr:to>
      <xdr:col>29</xdr:col>
      <xdr:colOff>127000</xdr:colOff>
      <xdr:row>36</xdr:row>
      <xdr:rowOff>144700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44458"/>
          <a:ext cx="6477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91208</xdr:rowOff>
    </xdr:from>
    <xdr:to>
      <xdr:col>26</xdr:col>
      <xdr:colOff>50800</xdr:colOff>
      <xdr:row>36</xdr:row>
      <xdr:rowOff>165698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44458"/>
          <a:ext cx="698500" cy="7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165698</xdr:rowOff>
    </xdr:from>
    <xdr:to>
      <xdr:col>22</xdr:col>
      <xdr:colOff>114300</xdr:colOff>
      <xdr:row>37</xdr:row>
      <xdr:rowOff>35920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18948"/>
          <a:ext cx="698500" cy="4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35920</xdr:rowOff>
    </xdr:from>
    <xdr:to>
      <xdr:col>18</xdr:col>
      <xdr:colOff>177800</xdr:colOff>
      <xdr:row>37</xdr:row>
      <xdr:rowOff>50419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60620"/>
          <a:ext cx="698500" cy="1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93900</xdr:rowOff>
    </xdr:from>
    <xdr:to>
      <xdr:col>29</xdr:col>
      <xdr:colOff>177800</xdr:colOff>
      <xdr:row>37</xdr:row>
      <xdr:rowOff>24050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4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65977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40408</xdr:rowOff>
    </xdr:from>
    <xdr:to>
      <xdr:col>26</xdr:col>
      <xdr:colOff>101600</xdr:colOff>
      <xdr:row>36</xdr:row>
      <xdr:rowOff>142008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152185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6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114898</xdr:rowOff>
    </xdr:from>
    <xdr:to>
      <xdr:col>22</xdr:col>
      <xdr:colOff>165100</xdr:colOff>
      <xdr:row>37</xdr:row>
      <xdr:rowOff>45048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226675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3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156570</xdr:rowOff>
    </xdr:from>
    <xdr:to>
      <xdr:col>19</xdr:col>
      <xdr:colOff>38100</xdr:colOff>
      <xdr:row>37</xdr:row>
      <xdr:rowOff>86720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0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268347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7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171069</xdr:rowOff>
    </xdr:from>
    <xdr:to>
      <xdr:col>15</xdr:col>
      <xdr:colOff>101600</xdr:colOff>
      <xdr:row>37</xdr:row>
      <xdr:rowOff>101219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2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85996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6328</xdr:rowOff>
    </xdr:from>
    <xdr:to>
      <xdr:col>24</xdr:col>
      <xdr:colOff>63500</xdr:colOff>
      <xdr:row>37</xdr:row>
      <xdr:rowOff>44635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9978"/>
          <a:ext cx="8382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44635</xdr:rowOff>
    </xdr:from>
    <xdr:to>
      <xdr:col>19</xdr:col>
      <xdr:colOff>177800</xdr:colOff>
      <xdr:row>37</xdr:row>
      <xdr:rowOff>71512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8285"/>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71512</xdr:rowOff>
    </xdr:from>
    <xdr:to>
      <xdr:col>15</xdr:col>
      <xdr:colOff>50800</xdr:colOff>
      <xdr:row>37</xdr:row>
      <xdr:rowOff>115272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5162"/>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115272</xdr:rowOff>
    </xdr:from>
    <xdr:to>
      <xdr:col>10</xdr:col>
      <xdr:colOff>114300</xdr:colOff>
      <xdr:row>37</xdr:row>
      <xdr:rowOff>157057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8922"/>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126978</xdr:rowOff>
    </xdr:from>
    <xdr:to>
      <xdr:col>24</xdr:col>
      <xdr:colOff>114300</xdr:colOff>
      <xdr:row>37</xdr:row>
      <xdr:rowOff>57128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165285</xdr:rowOff>
    </xdr:from>
    <xdr:to>
      <xdr:col>20</xdr:col>
      <xdr:colOff>38100</xdr:colOff>
      <xdr:row>37</xdr:row>
      <xdr:rowOff>95435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86562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20712</xdr:rowOff>
    </xdr:from>
    <xdr:to>
      <xdr:col>15</xdr:col>
      <xdr:colOff>101600</xdr:colOff>
      <xdr:row>37</xdr:row>
      <xdr:rowOff>122312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113439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64472</xdr:rowOff>
    </xdr:from>
    <xdr:to>
      <xdr:col>10</xdr:col>
      <xdr:colOff>165100</xdr:colOff>
      <xdr:row>37</xdr:row>
      <xdr:rowOff>166072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106257</xdr:rowOff>
    </xdr:from>
    <xdr:to>
      <xdr:col>6</xdr:col>
      <xdr:colOff>38100</xdr:colOff>
      <xdr:row>38</xdr:row>
      <xdr:rowOff>36407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27534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48260</xdr:rowOff>
    </xdr:from>
    <xdr:to>
      <xdr:col>24</xdr:col>
      <xdr:colOff>63500</xdr:colOff>
      <xdr:row>58</xdr:row>
      <xdr:rowOff>49458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92360"/>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48260</xdr:rowOff>
    </xdr:from>
    <xdr:to>
      <xdr:col>19</xdr:col>
      <xdr:colOff>177800</xdr:colOff>
      <xdr:row>58</xdr:row>
      <xdr:rowOff>67060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2360"/>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67060</xdr:rowOff>
    </xdr:from>
    <xdr:to>
      <xdr:col>15</xdr:col>
      <xdr:colOff>50800</xdr:colOff>
      <xdr:row>58</xdr:row>
      <xdr:rowOff>117754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1160"/>
          <a:ext cx="889000" cy="5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117754</xdr:rowOff>
    </xdr:from>
    <xdr:to>
      <xdr:col>10</xdr:col>
      <xdr:colOff>114300</xdr:colOff>
      <xdr:row>58</xdr:row>
      <xdr:rowOff>160539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1854"/>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170108</xdr:rowOff>
    </xdr:from>
    <xdr:to>
      <xdr:col>24</xdr:col>
      <xdr:colOff>114300</xdr:colOff>
      <xdr:row>58</xdr:row>
      <xdr:rowOff>100258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148535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2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168910</xdr:rowOff>
    </xdr:from>
    <xdr:to>
      <xdr:col>20</xdr:col>
      <xdr:colOff>38100</xdr:colOff>
      <xdr:row>58</xdr:row>
      <xdr:rowOff>99060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90187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16260</xdr:rowOff>
    </xdr:from>
    <xdr:to>
      <xdr:col>15</xdr:col>
      <xdr:colOff>101600</xdr:colOff>
      <xdr:row>58</xdr:row>
      <xdr:rowOff>117860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108987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5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66954</xdr:rowOff>
    </xdr:from>
    <xdr:to>
      <xdr:col>10</xdr:col>
      <xdr:colOff>165100</xdr:colOff>
      <xdr:row>58</xdr:row>
      <xdr:rowOff>168554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159681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109739</xdr:rowOff>
    </xdr:from>
    <xdr:to>
      <xdr:col>6</xdr:col>
      <xdr:colOff>38100</xdr:colOff>
      <xdr:row>59</xdr:row>
      <xdr:rowOff>39889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31016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61900</xdr:rowOff>
    </xdr:from>
    <xdr:to>
      <xdr:col>24</xdr:col>
      <xdr:colOff>63500</xdr:colOff>
      <xdr:row>78</xdr:row>
      <xdr:rowOff>104267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5000"/>
          <a:ext cx="8382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28981</xdr:rowOff>
    </xdr:from>
    <xdr:to>
      <xdr:col>19</xdr:col>
      <xdr:colOff>177800</xdr:colOff>
      <xdr:row>78</xdr:row>
      <xdr:rowOff>61900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2081"/>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28981</xdr:rowOff>
    </xdr:from>
    <xdr:to>
      <xdr:col>15</xdr:col>
      <xdr:colOff>50800</xdr:colOff>
      <xdr:row>78</xdr:row>
      <xdr:rowOff>101600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2081"/>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100304</xdr:rowOff>
    </xdr:from>
    <xdr:to>
      <xdr:col>10</xdr:col>
      <xdr:colOff>114300</xdr:colOff>
      <xdr:row>78</xdr:row>
      <xdr:rowOff>101600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340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53467</xdr:rowOff>
    </xdr:from>
    <xdr:to>
      <xdr:col>24</xdr:col>
      <xdr:colOff>114300</xdr:colOff>
      <xdr:row>78</xdr:row>
      <xdr:rowOff>155067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139844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11100</xdr:rowOff>
    </xdr:from>
    <xdr:to>
      <xdr:col>20</xdr:col>
      <xdr:colOff>38100</xdr:colOff>
      <xdr:row>78</xdr:row>
      <xdr:rowOff>112700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103827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149631</xdr:rowOff>
    </xdr:from>
    <xdr:to>
      <xdr:col>15</xdr:col>
      <xdr:colOff>101600</xdr:colOff>
      <xdr:row>78</xdr:row>
      <xdr:rowOff>79781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50800</xdr:rowOff>
    </xdr:from>
    <xdr:to>
      <xdr:col>10</xdr:col>
      <xdr:colOff>165100</xdr:colOff>
      <xdr:row>78</xdr:row>
      <xdr:rowOff>152400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143527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49504</xdr:rowOff>
    </xdr:from>
    <xdr:to>
      <xdr:col>6</xdr:col>
      <xdr:colOff>38100</xdr:colOff>
      <xdr:row>78</xdr:row>
      <xdr:rowOff>151104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142231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59947</xdr:rowOff>
    </xdr:from>
    <xdr:to>
      <xdr:col>24</xdr:col>
      <xdr:colOff>63500</xdr:colOff>
      <xdr:row>95</xdr:row>
      <xdr:rowOff>132313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47697"/>
          <a:ext cx="8382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95323</xdr:rowOff>
    </xdr:from>
    <xdr:to>
      <xdr:col>19</xdr:col>
      <xdr:colOff>177800</xdr:colOff>
      <xdr:row>95</xdr:row>
      <xdr:rowOff>132313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11623"/>
          <a:ext cx="889000" cy="20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95323</xdr:rowOff>
    </xdr:from>
    <xdr:to>
      <xdr:col>15</xdr:col>
      <xdr:colOff>50800</xdr:colOff>
      <xdr:row>96</xdr:row>
      <xdr:rowOff>36672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11623"/>
          <a:ext cx="889000" cy="28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36672</xdr:rowOff>
    </xdr:from>
    <xdr:to>
      <xdr:col>10</xdr:col>
      <xdr:colOff>114300</xdr:colOff>
      <xdr:row>96</xdr:row>
      <xdr:rowOff>76521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95872"/>
          <a:ext cx="889000" cy="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9147</xdr:rowOff>
    </xdr:from>
    <xdr:to>
      <xdr:col>24</xdr:col>
      <xdr:colOff>114300</xdr:colOff>
      <xdr:row>95</xdr:row>
      <xdr:rowOff>110747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32024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81513</xdr:rowOff>
    </xdr:from>
    <xdr:to>
      <xdr:col>20</xdr:col>
      <xdr:colOff>38100</xdr:colOff>
      <xdr:row>96</xdr:row>
      <xdr:rowOff>11663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28190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44523</xdr:rowOff>
    </xdr:from>
    <xdr:to>
      <xdr:col>15</xdr:col>
      <xdr:colOff>101600</xdr:colOff>
      <xdr:row>94</xdr:row>
      <xdr:rowOff>146123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162650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3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157322</xdr:rowOff>
    </xdr:from>
    <xdr:to>
      <xdr:col>10</xdr:col>
      <xdr:colOff>165100</xdr:colOff>
      <xdr:row>96</xdr:row>
      <xdr:rowOff>87472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103999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25721</xdr:rowOff>
    </xdr:from>
    <xdr:to>
      <xdr:col>6</xdr:col>
      <xdr:colOff>38100</xdr:colOff>
      <xdr:row>96</xdr:row>
      <xdr:rowOff>127321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6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151505</xdr:rowOff>
    </xdr:from>
    <xdr:to>
      <xdr:col>55</xdr:col>
      <xdr:colOff>0</xdr:colOff>
      <xdr:row>37</xdr:row>
      <xdr:rowOff>2179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23705"/>
          <a:ext cx="8382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151505</xdr:rowOff>
    </xdr:from>
    <xdr:to>
      <xdr:col>50</xdr:col>
      <xdr:colOff>114300</xdr:colOff>
      <xdr:row>37</xdr:row>
      <xdr:rowOff>19196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3705"/>
          <a:ext cx="889000" cy="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76172</xdr:rowOff>
    </xdr:from>
    <xdr:to>
      <xdr:col>45</xdr:col>
      <xdr:colOff>177800</xdr:colOff>
      <xdr:row>37</xdr:row>
      <xdr:rowOff>19196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05472"/>
          <a:ext cx="889000" cy="45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76172</xdr:rowOff>
    </xdr:from>
    <xdr:to>
      <xdr:col>41</xdr:col>
      <xdr:colOff>50800</xdr:colOff>
      <xdr:row>37</xdr:row>
      <xdr:rowOff>63028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05472"/>
          <a:ext cx="889000" cy="5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122829</xdr:rowOff>
    </xdr:from>
    <xdr:to>
      <xdr:col>55</xdr:col>
      <xdr:colOff>50800</xdr:colOff>
      <xdr:row>37</xdr:row>
      <xdr:rowOff>52979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101256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100705</xdr:rowOff>
    </xdr:from>
    <xdr:to>
      <xdr:col>50</xdr:col>
      <xdr:colOff>165100</xdr:colOff>
      <xdr:row>37</xdr:row>
      <xdr:rowOff>30855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47382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139846</xdr:rowOff>
    </xdr:from>
    <xdr:to>
      <xdr:col>46</xdr:col>
      <xdr:colOff>38100</xdr:colOff>
      <xdr:row>37</xdr:row>
      <xdr:rowOff>69996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61123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25372</xdr:rowOff>
    </xdr:from>
    <xdr:to>
      <xdr:col>41</xdr:col>
      <xdr:colOff>101600</xdr:colOff>
      <xdr:row>34</xdr:row>
      <xdr:rowOff>126972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118099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12228</xdr:rowOff>
    </xdr:from>
    <xdr:to>
      <xdr:col>36</xdr:col>
      <xdr:colOff>165100</xdr:colOff>
      <xdr:row>37</xdr:row>
      <xdr:rowOff>113828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8341</xdr:rowOff>
    </xdr:from>
    <xdr:to>
      <xdr:col>55</xdr:col>
      <xdr:colOff>0</xdr:colOff>
      <xdr:row>58</xdr:row>
      <xdr:rowOff>23066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52441"/>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23066</xdr:rowOff>
    </xdr:from>
    <xdr:to>
      <xdr:col>50</xdr:col>
      <xdr:colOff>114300</xdr:colOff>
      <xdr:row>58</xdr:row>
      <xdr:rowOff>54318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67166"/>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24685</xdr:rowOff>
    </xdr:from>
    <xdr:to>
      <xdr:col>45</xdr:col>
      <xdr:colOff>177800</xdr:colOff>
      <xdr:row>58</xdr:row>
      <xdr:rowOff>54318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68785"/>
          <a:ext cx="889000" cy="2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48089</xdr:rowOff>
    </xdr:from>
    <xdr:to>
      <xdr:col>41</xdr:col>
      <xdr:colOff>50800</xdr:colOff>
      <xdr:row>58</xdr:row>
      <xdr:rowOff>24685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49289"/>
          <a:ext cx="889000" cy="3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128991</xdr:rowOff>
    </xdr:from>
    <xdr:to>
      <xdr:col>55</xdr:col>
      <xdr:colOff>50800</xdr:colOff>
      <xdr:row>58</xdr:row>
      <xdr:rowOff>59141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43918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143716</xdr:rowOff>
    </xdr:from>
    <xdr:to>
      <xdr:col>50</xdr:col>
      <xdr:colOff>165100</xdr:colOff>
      <xdr:row>58</xdr:row>
      <xdr:rowOff>73866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64993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3518</xdr:rowOff>
    </xdr:from>
    <xdr:to>
      <xdr:col>46</xdr:col>
      <xdr:colOff>38100</xdr:colOff>
      <xdr:row>58</xdr:row>
      <xdr:rowOff>105118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145335</xdr:rowOff>
    </xdr:from>
    <xdr:to>
      <xdr:col>41</xdr:col>
      <xdr:colOff>101600</xdr:colOff>
      <xdr:row>58</xdr:row>
      <xdr:rowOff>75485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66612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168739</xdr:rowOff>
    </xdr:from>
    <xdr:to>
      <xdr:col>36</xdr:col>
      <xdr:colOff>165100</xdr:colOff>
      <xdr:row>56</xdr:row>
      <xdr:rowOff>98889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115416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47248</xdr:rowOff>
    </xdr:from>
    <xdr:to>
      <xdr:col>55</xdr:col>
      <xdr:colOff>0</xdr:colOff>
      <xdr:row>79</xdr:row>
      <xdr:rowOff>65798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91798"/>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47248</xdr:rowOff>
    </xdr:from>
    <xdr:to>
      <xdr:col>50</xdr:col>
      <xdr:colOff>114300</xdr:colOff>
      <xdr:row>79</xdr:row>
      <xdr:rowOff>59679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91798"/>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57534</xdr:rowOff>
    </xdr:from>
    <xdr:to>
      <xdr:col>45</xdr:col>
      <xdr:colOff>177800</xdr:colOff>
      <xdr:row>79</xdr:row>
      <xdr:rowOff>59679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602084"/>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167926</xdr:rowOff>
    </xdr:from>
    <xdr:to>
      <xdr:col>41</xdr:col>
      <xdr:colOff>50800</xdr:colOff>
      <xdr:row>79</xdr:row>
      <xdr:rowOff>57534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69576"/>
          <a:ext cx="889000" cy="2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14998</xdr:rowOff>
    </xdr:from>
    <xdr:to>
      <xdr:col>55</xdr:col>
      <xdr:colOff>50800</xdr:colOff>
      <xdr:row>79</xdr:row>
      <xdr:rowOff>116598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101375</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167898</xdr:rowOff>
    </xdr:from>
    <xdr:to>
      <xdr:col>50</xdr:col>
      <xdr:colOff>165100</xdr:colOff>
      <xdr:row>79</xdr:row>
      <xdr:rowOff>98048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89175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3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8879</xdr:rowOff>
    </xdr:from>
    <xdr:to>
      <xdr:col>46</xdr:col>
      <xdr:colOff>38100</xdr:colOff>
      <xdr:row>79</xdr:row>
      <xdr:rowOff>110479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101606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6734</xdr:rowOff>
    </xdr:from>
    <xdr:to>
      <xdr:col>41</xdr:col>
      <xdr:colOff>101600</xdr:colOff>
      <xdr:row>79</xdr:row>
      <xdr:rowOff>108334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99461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4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117126</xdr:rowOff>
    </xdr:from>
    <xdr:to>
      <xdr:col>36</xdr:col>
      <xdr:colOff>165100</xdr:colOff>
      <xdr:row>78</xdr:row>
      <xdr:rowOff>47276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63803</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0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92619</xdr:rowOff>
    </xdr:from>
    <xdr:to>
      <xdr:col>55</xdr:col>
      <xdr:colOff>0</xdr:colOff>
      <xdr:row>98</xdr:row>
      <xdr:rowOff>130294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94719"/>
          <a:ext cx="838200" cy="3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92619</xdr:rowOff>
    </xdr:from>
    <xdr:to>
      <xdr:col>50</xdr:col>
      <xdr:colOff>114300</xdr:colOff>
      <xdr:row>98</xdr:row>
      <xdr:rowOff>110516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894719"/>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89233</xdr:rowOff>
    </xdr:from>
    <xdr:to>
      <xdr:col>45</xdr:col>
      <xdr:colOff>177800</xdr:colOff>
      <xdr:row>98</xdr:row>
      <xdr:rowOff>110516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891333"/>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87089</xdr:rowOff>
    </xdr:from>
    <xdr:to>
      <xdr:col>41</xdr:col>
      <xdr:colOff>50800</xdr:colOff>
      <xdr:row>98</xdr:row>
      <xdr:rowOff>89233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89189"/>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79494</xdr:rowOff>
    </xdr:from>
    <xdr:to>
      <xdr:col>55</xdr:col>
      <xdr:colOff>50800</xdr:colOff>
      <xdr:row>99</xdr:row>
      <xdr:rowOff>9644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57921</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41819</xdr:rowOff>
    </xdr:from>
    <xdr:to>
      <xdr:col>50</xdr:col>
      <xdr:colOff>165100</xdr:colOff>
      <xdr:row>98</xdr:row>
      <xdr:rowOff>143419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134546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59716</xdr:rowOff>
    </xdr:from>
    <xdr:to>
      <xdr:col>46</xdr:col>
      <xdr:colOff>38100</xdr:colOff>
      <xdr:row>98</xdr:row>
      <xdr:rowOff>161316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152443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38433</xdr:rowOff>
    </xdr:from>
    <xdr:to>
      <xdr:col>41</xdr:col>
      <xdr:colOff>101600</xdr:colOff>
      <xdr:row>98</xdr:row>
      <xdr:rowOff>140033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131160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36289</xdr:rowOff>
    </xdr:from>
    <xdr:to>
      <xdr:col>36</xdr:col>
      <xdr:colOff>165100</xdr:colOff>
      <xdr:row>98</xdr:row>
      <xdr:rowOff>137889</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129016</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92576</xdr:rowOff>
    </xdr:from>
    <xdr:to>
      <xdr:col>85</xdr:col>
      <xdr:colOff>127000</xdr:colOff>
      <xdr:row>39</xdr:row>
      <xdr:rowOff>94568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77912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93964</xdr:rowOff>
    </xdr:from>
    <xdr:to>
      <xdr:col>81</xdr:col>
      <xdr:colOff>50800</xdr:colOff>
      <xdr:row>39</xdr:row>
      <xdr:rowOff>94568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0514"/>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76035</xdr:rowOff>
    </xdr:from>
    <xdr:to>
      <xdr:col>76</xdr:col>
      <xdr:colOff>114300</xdr:colOff>
      <xdr:row>39</xdr:row>
      <xdr:rowOff>93964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62585"/>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76035</xdr:rowOff>
    </xdr:from>
    <xdr:to>
      <xdr:col>71</xdr:col>
      <xdr:colOff>177800</xdr:colOff>
      <xdr:row>39</xdr:row>
      <xdr:rowOff>86289</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62585"/>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41776</xdr:rowOff>
    </xdr:from>
    <xdr:to>
      <xdr:col>85</xdr:col>
      <xdr:colOff>177800</xdr:colOff>
      <xdr:row>39</xdr:row>
      <xdr:rowOff>143376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148807</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43768</xdr:rowOff>
    </xdr:from>
    <xdr:to>
      <xdr:col>81</xdr:col>
      <xdr:colOff>101600</xdr:colOff>
      <xdr:row>39</xdr:row>
      <xdr:rowOff>145368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136495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2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43164</xdr:rowOff>
    </xdr:from>
    <xdr:to>
      <xdr:col>76</xdr:col>
      <xdr:colOff>165100</xdr:colOff>
      <xdr:row>39</xdr:row>
      <xdr:rowOff>144764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135891</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2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25235</xdr:rowOff>
    </xdr:from>
    <xdr:to>
      <xdr:col>72</xdr:col>
      <xdr:colOff>38100</xdr:colOff>
      <xdr:row>39</xdr:row>
      <xdr:rowOff>126835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117962</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8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35489</xdr:rowOff>
    </xdr:from>
    <xdr:to>
      <xdr:col>67</xdr:col>
      <xdr:colOff>101600</xdr:colOff>
      <xdr:row>39</xdr:row>
      <xdr:rowOff>137089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128216</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104153</xdr:rowOff>
    </xdr:from>
    <xdr:to>
      <xdr:col>85</xdr:col>
      <xdr:colOff>127000</xdr:colOff>
      <xdr:row>76</xdr:row>
      <xdr:rowOff>18562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962903"/>
          <a:ext cx="838200" cy="8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104153</xdr:rowOff>
    </xdr:from>
    <xdr:to>
      <xdr:col>81</xdr:col>
      <xdr:colOff>50800</xdr:colOff>
      <xdr:row>75</xdr:row>
      <xdr:rowOff>117316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962903"/>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117316</xdr:rowOff>
    </xdr:from>
    <xdr:to>
      <xdr:col>76</xdr:col>
      <xdr:colOff>114300</xdr:colOff>
      <xdr:row>75</xdr:row>
      <xdr:rowOff>125870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976066"/>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125870</xdr:rowOff>
    </xdr:from>
    <xdr:to>
      <xdr:col>71</xdr:col>
      <xdr:colOff>177800</xdr:colOff>
      <xdr:row>75</xdr:row>
      <xdr:rowOff>131852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98462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139211</xdr:rowOff>
    </xdr:from>
    <xdr:to>
      <xdr:col>85</xdr:col>
      <xdr:colOff>177800</xdr:colOff>
      <xdr:row>76</xdr:row>
      <xdr:rowOff>69360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97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117639</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9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53353</xdr:rowOff>
    </xdr:from>
    <xdr:to>
      <xdr:col>81</xdr:col>
      <xdr:colOff>101600</xdr:colOff>
      <xdr:row>75</xdr:row>
      <xdr:rowOff>154952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12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146080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66516</xdr:rowOff>
    </xdr:from>
    <xdr:to>
      <xdr:col>76</xdr:col>
      <xdr:colOff>165100</xdr:colOff>
      <xdr:row>75</xdr:row>
      <xdr:rowOff>168117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25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159244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75070</xdr:rowOff>
    </xdr:from>
    <xdr:to>
      <xdr:col>72</xdr:col>
      <xdr:colOff>38100</xdr:colOff>
      <xdr:row>76</xdr:row>
      <xdr:rowOff>5220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21747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7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81052</xdr:rowOff>
    </xdr:from>
    <xdr:to>
      <xdr:col>67</xdr:col>
      <xdr:colOff>101600</xdr:colOff>
      <xdr:row>76</xdr:row>
      <xdr:rowOff>11202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2328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0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153153</xdr:rowOff>
    </xdr:from>
    <xdr:to>
      <xdr:col>85</xdr:col>
      <xdr:colOff>127000</xdr:colOff>
      <xdr:row>99</xdr:row>
      <xdr:rowOff>11345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55253"/>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153153</xdr:rowOff>
    </xdr:from>
    <xdr:to>
      <xdr:col>81</xdr:col>
      <xdr:colOff>50800</xdr:colOff>
      <xdr:row>99</xdr:row>
      <xdr:rowOff>3972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55253"/>
          <a:ext cx="889000" cy="2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3972</xdr:rowOff>
    </xdr:from>
    <xdr:to>
      <xdr:col>76</xdr:col>
      <xdr:colOff>114300</xdr:colOff>
      <xdr:row>99</xdr:row>
      <xdr:rowOff>36368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77522"/>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36368</xdr:rowOff>
    </xdr:from>
    <xdr:to>
      <xdr:col>71</xdr:col>
      <xdr:colOff>177800</xdr:colOff>
      <xdr:row>99</xdr:row>
      <xdr:rowOff>37717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09918"/>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131995</xdr:rowOff>
    </xdr:from>
    <xdr:to>
      <xdr:col>85</xdr:col>
      <xdr:colOff>177800</xdr:colOff>
      <xdr:row>99</xdr:row>
      <xdr:rowOff>62145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46922</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4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102353</xdr:rowOff>
    </xdr:from>
    <xdr:to>
      <xdr:col>81</xdr:col>
      <xdr:colOff>101600</xdr:colOff>
      <xdr:row>99</xdr:row>
      <xdr:rowOff>32503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23630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9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124622</xdr:rowOff>
    </xdr:from>
    <xdr:to>
      <xdr:col>76</xdr:col>
      <xdr:colOff>165100</xdr:colOff>
      <xdr:row>99</xdr:row>
      <xdr:rowOff>54772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2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45899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70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157018</xdr:rowOff>
    </xdr:from>
    <xdr:to>
      <xdr:col>72</xdr:col>
      <xdr:colOff>38100</xdr:colOff>
      <xdr:row>99</xdr:row>
      <xdr:rowOff>87168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78295</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158367</xdr:rowOff>
    </xdr:from>
    <xdr:to>
      <xdr:col>67</xdr:col>
      <xdr:colOff>101600</xdr:colOff>
      <xdr:row>99</xdr:row>
      <xdr:rowOff>88517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79644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51558</xdr:rowOff>
    </xdr:from>
    <xdr:to>
      <xdr:col>116</xdr:col>
      <xdr:colOff>63500</xdr:colOff>
      <xdr:row>59</xdr:row>
      <xdr:rowOff>54106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67108"/>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54106</xdr:rowOff>
    </xdr:from>
    <xdr:to>
      <xdr:col>111</xdr:col>
      <xdr:colOff>177800</xdr:colOff>
      <xdr:row>59</xdr:row>
      <xdr:rowOff>54726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6965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32258</xdr:rowOff>
    </xdr:from>
    <xdr:to>
      <xdr:col>107</xdr:col>
      <xdr:colOff>50800</xdr:colOff>
      <xdr:row>59</xdr:row>
      <xdr:rowOff>54726</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47808"/>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32258</xdr:rowOff>
    </xdr:from>
    <xdr:to>
      <xdr:col>102</xdr:col>
      <xdr:colOff>114300</xdr:colOff>
      <xdr:row>59</xdr:row>
      <xdr:rowOff>56065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47808"/>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758</xdr:rowOff>
    </xdr:from>
    <xdr:to>
      <xdr:col>116</xdr:col>
      <xdr:colOff>114300</xdr:colOff>
      <xdr:row>59</xdr:row>
      <xdr:rowOff>102358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3306</xdr:rowOff>
    </xdr:from>
    <xdr:to>
      <xdr:col>112</xdr:col>
      <xdr:colOff>38100</xdr:colOff>
      <xdr:row>59</xdr:row>
      <xdr:rowOff>104906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96033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21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3926</xdr:rowOff>
    </xdr:from>
    <xdr:to>
      <xdr:col>107</xdr:col>
      <xdr:colOff>101600</xdr:colOff>
      <xdr:row>59</xdr:row>
      <xdr:rowOff>105526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96653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2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152908</xdr:rowOff>
    </xdr:from>
    <xdr:to>
      <xdr:col>102</xdr:col>
      <xdr:colOff>165100</xdr:colOff>
      <xdr:row>59</xdr:row>
      <xdr:rowOff>83058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74185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5265</xdr:rowOff>
    </xdr:from>
    <xdr:to>
      <xdr:col>98</xdr:col>
      <xdr:colOff>38100</xdr:colOff>
      <xdr:row>59</xdr:row>
      <xdr:rowOff>106865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97992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29149</xdr:rowOff>
    </xdr:from>
    <xdr:to>
      <xdr:col>116</xdr:col>
      <xdr:colOff>63500</xdr:colOff>
      <xdr:row>76</xdr:row>
      <xdr:rowOff>152113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59349"/>
          <a:ext cx="8382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118371</xdr:rowOff>
    </xdr:from>
    <xdr:to>
      <xdr:col>111</xdr:col>
      <xdr:colOff>177800</xdr:colOff>
      <xdr:row>76</xdr:row>
      <xdr:rowOff>152113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3148571"/>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118371</xdr:rowOff>
    </xdr:from>
    <xdr:to>
      <xdr:col>107</xdr:col>
      <xdr:colOff>50800</xdr:colOff>
      <xdr:row>76</xdr:row>
      <xdr:rowOff>162697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48571"/>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161303</xdr:rowOff>
    </xdr:from>
    <xdr:to>
      <xdr:col>102</xdr:col>
      <xdr:colOff>114300</xdr:colOff>
      <xdr:row>76</xdr:row>
      <xdr:rowOff>162697</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191503"/>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149799</xdr:rowOff>
    </xdr:from>
    <xdr:to>
      <xdr:col>116</xdr:col>
      <xdr:colOff>114300</xdr:colOff>
      <xdr:row>76</xdr:row>
      <xdr:rowOff>79949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128226</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101313</xdr:rowOff>
    </xdr:from>
    <xdr:to>
      <xdr:col>112</xdr:col>
      <xdr:colOff>38100</xdr:colOff>
      <xdr:row>77</xdr:row>
      <xdr:rowOff>31463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1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22590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2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67571</xdr:rowOff>
    </xdr:from>
    <xdr:to>
      <xdr:col>107</xdr:col>
      <xdr:colOff>101600</xdr:colOff>
      <xdr:row>76</xdr:row>
      <xdr:rowOff>169171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160298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111897</xdr:rowOff>
    </xdr:from>
    <xdr:to>
      <xdr:col>102</xdr:col>
      <xdr:colOff>165100</xdr:colOff>
      <xdr:row>77</xdr:row>
      <xdr:rowOff>42047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33174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23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110503</xdr:rowOff>
    </xdr:from>
    <xdr:to>
      <xdr:col>98</xdr:col>
      <xdr:colOff>38100</xdr:colOff>
      <xdr:row>77</xdr:row>
      <xdr:rowOff>40653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31780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歳出総額は、前年対比住民一人当たり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千円となっております。主な構成項目の中で、扶助費は類似団体平均を上回っていますが、それ以外の人件費、物件費、普通建設事業費等の項目では低い水準にあります。扶助費については、類似団体内で第</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位であり、住民一人当たり</a:t>
          </a:r>
          <a:r>
            <a:rPr kumimoji="1" lang="en-US" altLang="ja-JP" sz="1300">
              <a:latin typeface="ＭＳ Ｐゴシック" panose="020B0600070205080204" pitchFamily="50" charset="-128"/>
              <a:ea typeface="ＭＳ Ｐゴシック" panose="020B0600070205080204" pitchFamily="50" charset="-128"/>
            </a:rPr>
            <a:t>93,582</a:t>
          </a:r>
          <a:r>
            <a:rPr kumimoji="1" lang="ja-JP" altLang="en-US" sz="1300">
              <a:latin typeface="ＭＳ Ｐゴシック" panose="020B0600070205080204" pitchFamily="50" charset="-128"/>
              <a:ea typeface="ＭＳ Ｐゴシック" panose="020B0600070205080204" pitchFamily="50" charset="-128"/>
            </a:rPr>
            <a:t>円は類似団体平均より</a:t>
          </a:r>
          <a:r>
            <a:rPr kumimoji="1" lang="en-US" altLang="ja-JP" sz="1300">
              <a:latin typeface="ＭＳ Ｐゴシック" panose="020B0600070205080204" pitchFamily="50" charset="-128"/>
              <a:ea typeface="ＭＳ Ｐゴシック" panose="020B0600070205080204" pitchFamily="50" charset="-128"/>
            </a:rPr>
            <a:t>11,235</a:t>
          </a:r>
          <a:r>
            <a:rPr kumimoji="1" lang="ja-JP" altLang="en-US" sz="1300">
              <a:latin typeface="ＭＳ Ｐゴシック" panose="020B0600070205080204" pitchFamily="50" charset="-128"/>
              <a:ea typeface="ＭＳ Ｐゴシック" panose="020B0600070205080204" pitchFamily="50" charset="-128"/>
            </a:rPr>
            <a:t>円高く、障害福祉サービスに係る給付費等が増加傾向となっています。主な内訳としては、障害者自立支援給付費や保育所及び認定こども園運営費等の子育て関連経費になります。補助費等については、昨年度は類似団体平均より</a:t>
          </a:r>
          <a:r>
            <a:rPr kumimoji="1" lang="en-US" altLang="ja-JP" sz="1300">
              <a:latin typeface="ＭＳ Ｐゴシック" panose="020B0600070205080204" pitchFamily="50" charset="-128"/>
              <a:ea typeface="ＭＳ Ｐゴシック" panose="020B0600070205080204" pitchFamily="50" charset="-128"/>
            </a:rPr>
            <a:t>1,849</a:t>
          </a:r>
          <a:r>
            <a:rPr kumimoji="1" lang="ja-JP" altLang="en-US" sz="1300">
              <a:latin typeface="ＭＳ Ｐゴシック" panose="020B0600070205080204" pitchFamily="50" charset="-128"/>
              <a:ea typeface="ＭＳ Ｐゴシック" panose="020B0600070205080204" pitchFamily="50" charset="-128"/>
            </a:rPr>
            <a:t>円高かったのですが、芳賀中部上水道企業団水道事業減免補助金やいちご一会とちぎ国体実行委員会交付金等の臨時分が皆減となったことにより、令和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年度は類似団体平均より</a:t>
          </a:r>
          <a:r>
            <a:rPr kumimoji="1" lang="en-US" altLang="ja-JP" sz="1300">
              <a:latin typeface="ＭＳ Ｐゴシック" panose="020B0600070205080204" pitchFamily="50" charset="-128"/>
              <a:ea typeface="ＭＳ Ｐゴシック" panose="020B0600070205080204" pitchFamily="50" charset="-128"/>
            </a:rPr>
            <a:t>6,033</a:t>
          </a:r>
          <a:r>
            <a:rPr kumimoji="1" lang="ja-JP" altLang="en-US" sz="1300">
              <a:latin typeface="ＭＳ Ｐゴシック" panose="020B0600070205080204" pitchFamily="50" charset="-128"/>
              <a:ea typeface="ＭＳ Ｐゴシック" panose="020B0600070205080204" pitchFamily="50" charset="-128"/>
            </a:rPr>
            <a:t>円低くなりました。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120269</xdr:rowOff>
    </xdr:from>
    <xdr:to>
      <xdr:col>24</xdr:col>
      <xdr:colOff>63500</xdr:colOff>
      <xdr:row>33</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06669"/>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120269</xdr:rowOff>
    </xdr:from>
    <xdr:to>
      <xdr:col>19</xdr:col>
      <xdr:colOff>177800</xdr:colOff>
      <xdr:row>32</xdr:row>
      <xdr:rowOff>129032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0666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129032</xdr:rowOff>
    </xdr:from>
    <xdr:to>
      <xdr:col>15</xdr:col>
      <xdr:colOff>50800</xdr:colOff>
      <xdr:row>33</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1543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7112</xdr:rowOff>
    </xdr:from>
    <xdr:to>
      <xdr:col>10</xdr:col>
      <xdr:colOff>114300</xdr:colOff>
      <xdr:row>33</xdr:row>
      <xdr:rowOff>8636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649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167386</xdr:rowOff>
    </xdr:from>
    <xdr:to>
      <xdr:col>24</xdr:col>
      <xdr:colOff>114300</xdr:colOff>
      <xdr:row>33</xdr:row>
      <xdr:rowOff>97536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18813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69469</xdr:rowOff>
    </xdr:from>
    <xdr:to>
      <xdr:col>20</xdr:col>
      <xdr:colOff>38100</xdr:colOff>
      <xdr:row>32</xdr:row>
      <xdr:rowOff>171069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16146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78232</xdr:rowOff>
    </xdr:from>
    <xdr:to>
      <xdr:col>15</xdr:col>
      <xdr:colOff>101600</xdr:colOff>
      <xdr:row>33</xdr:row>
      <xdr:rowOff>8382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24909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127762</xdr:rowOff>
    </xdr:from>
    <xdr:to>
      <xdr:col>10</xdr:col>
      <xdr:colOff>165100</xdr:colOff>
      <xdr:row>33</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129286</xdr:rowOff>
    </xdr:from>
    <xdr:to>
      <xdr:col>6</xdr:col>
      <xdr:colOff>38100</xdr:colOff>
      <xdr:row>33</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75963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165012</xdr:rowOff>
    </xdr:from>
    <xdr:to>
      <xdr:col>24</xdr:col>
      <xdr:colOff>63500</xdr:colOff>
      <xdr:row>58</xdr:row>
      <xdr:rowOff>168265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09112"/>
          <a:ext cx="8382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165012</xdr:rowOff>
    </xdr:from>
    <xdr:to>
      <xdr:col>19</xdr:col>
      <xdr:colOff>177800</xdr:colOff>
      <xdr:row>59</xdr:row>
      <xdr:rowOff>7109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9112"/>
          <a:ext cx="889000" cy="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35057</xdr:rowOff>
    </xdr:from>
    <xdr:to>
      <xdr:col>15</xdr:col>
      <xdr:colOff>50800</xdr:colOff>
      <xdr:row>59</xdr:row>
      <xdr:rowOff>7109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9157"/>
          <a:ext cx="889000" cy="14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35057</xdr:rowOff>
    </xdr:from>
    <xdr:to>
      <xdr:col>10</xdr:col>
      <xdr:colOff>114300</xdr:colOff>
      <xdr:row>59</xdr:row>
      <xdr:rowOff>30127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9157"/>
          <a:ext cx="889000" cy="16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117465</xdr:rowOff>
    </xdr:from>
    <xdr:to>
      <xdr:col>24</xdr:col>
      <xdr:colOff>114300</xdr:colOff>
      <xdr:row>59</xdr:row>
      <xdr:rowOff>47615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114212</xdr:rowOff>
    </xdr:from>
    <xdr:to>
      <xdr:col>20</xdr:col>
      <xdr:colOff>38100</xdr:colOff>
      <xdr:row>59</xdr:row>
      <xdr:rowOff>44362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35489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127759</xdr:rowOff>
    </xdr:from>
    <xdr:to>
      <xdr:col>15</xdr:col>
      <xdr:colOff>101600</xdr:colOff>
      <xdr:row>59</xdr:row>
      <xdr:rowOff>57909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49036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155707</xdr:rowOff>
    </xdr:from>
    <xdr:to>
      <xdr:col>10</xdr:col>
      <xdr:colOff>165100</xdr:colOff>
      <xdr:row>58</xdr:row>
      <xdr:rowOff>85857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76984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150777</xdr:rowOff>
    </xdr:from>
    <xdr:to>
      <xdr:col>6</xdr:col>
      <xdr:colOff>38100</xdr:colOff>
      <xdr:row>59</xdr:row>
      <xdr:rowOff>80927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72054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57392</xdr:rowOff>
    </xdr:from>
    <xdr:to>
      <xdr:col>24</xdr:col>
      <xdr:colOff>63500</xdr:colOff>
      <xdr:row>77</xdr:row>
      <xdr:rowOff>113564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9042"/>
          <a:ext cx="838200" cy="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160362</xdr:rowOff>
    </xdr:from>
    <xdr:to>
      <xdr:col>19</xdr:col>
      <xdr:colOff>177800</xdr:colOff>
      <xdr:row>77</xdr:row>
      <xdr:rowOff>113564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90562"/>
          <a:ext cx="889000" cy="1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160362</xdr:rowOff>
    </xdr:from>
    <xdr:to>
      <xdr:col>15</xdr:col>
      <xdr:colOff>50800</xdr:colOff>
      <xdr:row>78</xdr:row>
      <xdr:rowOff>37809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90562"/>
          <a:ext cx="889000" cy="22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97295</xdr:rowOff>
    </xdr:from>
    <xdr:to>
      <xdr:col>10</xdr:col>
      <xdr:colOff>114300</xdr:colOff>
      <xdr:row>78</xdr:row>
      <xdr:rowOff>37809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98945"/>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6592</xdr:rowOff>
    </xdr:from>
    <xdr:to>
      <xdr:col>24</xdr:col>
      <xdr:colOff>114300</xdr:colOff>
      <xdr:row>77</xdr:row>
      <xdr:rowOff>108192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156469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62764</xdr:rowOff>
    </xdr:from>
    <xdr:to>
      <xdr:col>20</xdr:col>
      <xdr:colOff>38100</xdr:colOff>
      <xdr:row>77</xdr:row>
      <xdr:rowOff>164364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155491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109562</xdr:rowOff>
    </xdr:from>
    <xdr:to>
      <xdr:col>15</xdr:col>
      <xdr:colOff>101600</xdr:colOff>
      <xdr:row>77</xdr:row>
      <xdr:rowOff>39712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30839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158459</xdr:rowOff>
    </xdr:from>
    <xdr:to>
      <xdr:col>10</xdr:col>
      <xdr:colOff>165100</xdr:colOff>
      <xdr:row>78</xdr:row>
      <xdr:rowOff>88609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105136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3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46495</xdr:rowOff>
    </xdr:from>
    <xdr:to>
      <xdr:col>6</xdr:col>
      <xdr:colOff>38100</xdr:colOff>
      <xdr:row>77</xdr:row>
      <xdr:rowOff>148095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164622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3302</xdr:rowOff>
    </xdr:from>
    <xdr:to>
      <xdr:col>24</xdr:col>
      <xdr:colOff>63500</xdr:colOff>
      <xdr:row>97</xdr:row>
      <xdr:rowOff>134710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33952"/>
          <a:ext cx="838200" cy="13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3302</xdr:rowOff>
    </xdr:from>
    <xdr:to>
      <xdr:col>19</xdr:col>
      <xdr:colOff>177800</xdr:colOff>
      <xdr:row>97</xdr:row>
      <xdr:rowOff>76264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3952"/>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76264</xdr:rowOff>
    </xdr:from>
    <xdr:to>
      <xdr:col>15</xdr:col>
      <xdr:colOff>50800</xdr:colOff>
      <xdr:row>99</xdr:row>
      <xdr:rowOff>12675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06914"/>
          <a:ext cx="889000" cy="27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12675</xdr:rowOff>
    </xdr:from>
    <xdr:to>
      <xdr:col>10</xdr:col>
      <xdr:colOff>114300</xdr:colOff>
      <xdr:row>99</xdr:row>
      <xdr:rowOff>70396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6225"/>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83910</xdr:rowOff>
    </xdr:from>
    <xdr:to>
      <xdr:col>24</xdr:col>
      <xdr:colOff>114300</xdr:colOff>
      <xdr:row>98</xdr:row>
      <xdr:rowOff>14060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170287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123952</xdr:rowOff>
    </xdr:from>
    <xdr:to>
      <xdr:col>20</xdr:col>
      <xdr:colOff>38100</xdr:colOff>
      <xdr:row>97</xdr:row>
      <xdr:rowOff>54102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45229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25464</xdr:rowOff>
    </xdr:from>
    <xdr:to>
      <xdr:col>15</xdr:col>
      <xdr:colOff>101600</xdr:colOff>
      <xdr:row>97</xdr:row>
      <xdr:rowOff>127064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118191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133325</xdr:rowOff>
    </xdr:from>
    <xdr:to>
      <xdr:col>10</xdr:col>
      <xdr:colOff>165100</xdr:colOff>
      <xdr:row>99</xdr:row>
      <xdr:rowOff>63475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54602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19596</xdr:rowOff>
    </xdr:from>
    <xdr:to>
      <xdr:col>6</xdr:col>
      <xdr:colOff>38100</xdr:colOff>
      <xdr:row>99</xdr:row>
      <xdr:rowOff>121196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112323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88646</xdr:rowOff>
    </xdr:from>
    <xdr:to>
      <xdr:col>55</xdr:col>
      <xdr:colOff>0</xdr:colOff>
      <xdr:row>38</xdr:row>
      <xdr:rowOff>91313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0374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88646</xdr:rowOff>
    </xdr:from>
    <xdr:to>
      <xdr:col>50</xdr:col>
      <xdr:colOff>114300</xdr:colOff>
      <xdr:row>38</xdr:row>
      <xdr:rowOff>97028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0374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93980</xdr:rowOff>
    </xdr:from>
    <xdr:to>
      <xdr:col>45</xdr:col>
      <xdr:colOff>177800</xdr:colOff>
      <xdr:row>38</xdr:row>
      <xdr:rowOff>97028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090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89789</xdr:rowOff>
    </xdr:from>
    <xdr:to>
      <xdr:col>41</xdr:col>
      <xdr:colOff>50800</xdr:colOff>
      <xdr:row>38</xdr:row>
      <xdr:rowOff>93980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48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40513</xdr:rowOff>
    </xdr:from>
    <xdr:to>
      <xdr:col>55</xdr:col>
      <xdr:colOff>50800</xdr:colOff>
      <xdr:row>38</xdr:row>
      <xdr:rowOff>142113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126890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37846</xdr:rowOff>
    </xdr:from>
    <xdr:to>
      <xdr:col>50</xdr:col>
      <xdr:colOff>165100</xdr:colOff>
      <xdr:row>38</xdr:row>
      <xdr:rowOff>139446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130573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46228</xdr:rowOff>
    </xdr:from>
    <xdr:to>
      <xdr:col>46</xdr:col>
      <xdr:colOff>38100</xdr:colOff>
      <xdr:row>38</xdr:row>
      <xdr:rowOff>147828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138955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43180</xdr:rowOff>
    </xdr:from>
    <xdr:to>
      <xdr:col>41</xdr:col>
      <xdr:colOff>101600</xdr:colOff>
      <xdr:row>38</xdr:row>
      <xdr:rowOff>144780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135907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38989</xdr:rowOff>
    </xdr:from>
    <xdr:to>
      <xdr:col>36</xdr:col>
      <xdr:colOff>165100</xdr:colOff>
      <xdr:row>38</xdr:row>
      <xdr:rowOff>140589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131716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156788</xdr:rowOff>
    </xdr:from>
    <xdr:to>
      <xdr:col>55</xdr:col>
      <xdr:colOff>0</xdr:colOff>
      <xdr:row>56</xdr:row>
      <xdr:rowOff>165018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5798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93542</xdr:rowOff>
    </xdr:from>
    <xdr:to>
      <xdr:col>50</xdr:col>
      <xdr:colOff>114300</xdr:colOff>
      <xdr:row>56</xdr:row>
      <xdr:rowOff>156788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9474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93542</xdr:rowOff>
    </xdr:from>
    <xdr:to>
      <xdr:col>45</xdr:col>
      <xdr:colOff>177800</xdr:colOff>
      <xdr:row>56</xdr:row>
      <xdr:rowOff>122021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694742"/>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137795</xdr:rowOff>
    </xdr:from>
    <xdr:to>
      <xdr:col>41</xdr:col>
      <xdr:colOff>50800</xdr:colOff>
      <xdr:row>56</xdr:row>
      <xdr:rowOff>122021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567545"/>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114218</xdr:rowOff>
    </xdr:from>
    <xdr:to>
      <xdr:col>55</xdr:col>
      <xdr:colOff>50800</xdr:colOff>
      <xdr:row>57</xdr:row>
      <xdr:rowOff>44368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137095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105988</xdr:rowOff>
    </xdr:from>
    <xdr:to>
      <xdr:col>50</xdr:col>
      <xdr:colOff>165100</xdr:colOff>
      <xdr:row>57</xdr:row>
      <xdr:rowOff>36138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52665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42742</xdr:rowOff>
    </xdr:from>
    <xdr:to>
      <xdr:col>46</xdr:col>
      <xdr:colOff>38100</xdr:colOff>
      <xdr:row>56</xdr:row>
      <xdr:rowOff>144342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160869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71221</xdr:rowOff>
    </xdr:from>
    <xdr:to>
      <xdr:col>41</xdr:col>
      <xdr:colOff>101600</xdr:colOff>
      <xdr:row>57</xdr:row>
      <xdr:rowOff>1371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17898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86995</xdr:rowOff>
    </xdr:from>
    <xdr:to>
      <xdr:col>36</xdr:col>
      <xdr:colOff>165100</xdr:colOff>
      <xdr:row>56</xdr:row>
      <xdr:rowOff>17145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33672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73430</xdr:rowOff>
    </xdr:from>
    <xdr:to>
      <xdr:col>55</xdr:col>
      <xdr:colOff>0</xdr:colOff>
      <xdr:row>76</xdr:row>
      <xdr:rowOff>115605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03630"/>
          <a:ext cx="838200" cy="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73430</xdr:rowOff>
    </xdr:from>
    <xdr:to>
      <xdr:col>50</xdr:col>
      <xdr:colOff>114300</xdr:colOff>
      <xdr:row>76</xdr:row>
      <xdr:rowOff>77704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03630"/>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61336</xdr:rowOff>
    </xdr:from>
    <xdr:to>
      <xdr:col>45</xdr:col>
      <xdr:colOff>177800</xdr:colOff>
      <xdr:row>76</xdr:row>
      <xdr:rowOff>77704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91536"/>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61336</xdr:rowOff>
    </xdr:from>
    <xdr:to>
      <xdr:col>41</xdr:col>
      <xdr:colOff>50800</xdr:colOff>
      <xdr:row>77</xdr:row>
      <xdr:rowOff>25606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91536"/>
          <a:ext cx="889000" cy="1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64805</xdr:rowOff>
    </xdr:from>
    <xdr:to>
      <xdr:col>55</xdr:col>
      <xdr:colOff>50800</xdr:colOff>
      <xdr:row>76</xdr:row>
      <xdr:rowOff>166405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87682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4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22630</xdr:rowOff>
    </xdr:from>
    <xdr:to>
      <xdr:col>50</xdr:col>
      <xdr:colOff>165100</xdr:colOff>
      <xdr:row>76</xdr:row>
      <xdr:rowOff>124230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140756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26904</xdr:rowOff>
    </xdr:from>
    <xdr:to>
      <xdr:col>46</xdr:col>
      <xdr:colOff>38100</xdr:colOff>
      <xdr:row>76</xdr:row>
      <xdr:rowOff>128504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145031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10536</xdr:rowOff>
    </xdr:from>
    <xdr:to>
      <xdr:col>41</xdr:col>
      <xdr:colOff>101600</xdr:colOff>
      <xdr:row>76</xdr:row>
      <xdr:rowOff>112136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128663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146256</xdr:rowOff>
    </xdr:from>
    <xdr:to>
      <xdr:col>36</xdr:col>
      <xdr:colOff>165100</xdr:colOff>
      <xdr:row>77</xdr:row>
      <xdr:rowOff>76406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92932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13646</xdr:rowOff>
    </xdr:from>
    <xdr:to>
      <xdr:col>55</xdr:col>
      <xdr:colOff>0</xdr:colOff>
      <xdr:row>98</xdr:row>
      <xdr:rowOff>143929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15746"/>
          <a:ext cx="838200" cy="1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143929</xdr:rowOff>
    </xdr:from>
    <xdr:to>
      <xdr:col>50</xdr:col>
      <xdr:colOff>114300</xdr:colOff>
      <xdr:row>99</xdr:row>
      <xdr:rowOff>69881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46029"/>
          <a:ext cx="889000" cy="9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69881</xdr:rowOff>
    </xdr:from>
    <xdr:to>
      <xdr:col>45</xdr:col>
      <xdr:colOff>177800</xdr:colOff>
      <xdr:row>99</xdr:row>
      <xdr:rowOff>94932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43431"/>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56547</xdr:rowOff>
    </xdr:from>
    <xdr:to>
      <xdr:col>41</xdr:col>
      <xdr:colOff>50800</xdr:colOff>
      <xdr:row>99</xdr:row>
      <xdr:rowOff>94932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7030097"/>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134296</xdr:rowOff>
    </xdr:from>
    <xdr:to>
      <xdr:col>55</xdr:col>
      <xdr:colOff>50800</xdr:colOff>
      <xdr:row>98</xdr:row>
      <xdr:rowOff>64446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112723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93129</xdr:rowOff>
    </xdr:from>
    <xdr:to>
      <xdr:col>50</xdr:col>
      <xdr:colOff>165100</xdr:colOff>
      <xdr:row>99</xdr:row>
      <xdr:rowOff>23279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14406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19081</xdr:rowOff>
    </xdr:from>
    <xdr:to>
      <xdr:col>46</xdr:col>
      <xdr:colOff>38100</xdr:colOff>
      <xdr:row>99</xdr:row>
      <xdr:rowOff>120681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111808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8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44132</xdr:rowOff>
    </xdr:from>
    <xdr:to>
      <xdr:col>41</xdr:col>
      <xdr:colOff>101600</xdr:colOff>
      <xdr:row>99</xdr:row>
      <xdr:rowOff>145732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136859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1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5747</xdr:rowOff>
    </xdr:from>
    <xdr:to>
      <xdr:col>36</xdr:col>
      <xdr:colOff>165100</xdr:colOff>
      <xdr:row>99</xdr:row>
      <xdr:rowOff>107347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98474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89683</xdr:rowOff>
    </xdr:from>
    <xdr:to>
      <xdr:col>85</xdr:col>
      <xdr:colOff>127000</xdr:colOff>
      <xdr:row>36</xdr:row>
      <xdr:rowOff>167726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61883"/>
          <a:ext cx="838200" cy="7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167726</xdr:rowOff>
    </xdr:from>
    <xdr:to>
      <xdr:col>81</xdr:col>
      <xdr:colOff>50800</xdr:colOff>
      <xdr:row>37</xdr:row>
      <xdr:rowOff>14610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39926"/>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14610</xdr:rowOff>
    </xdr:from>
    <xdr:to>
      <xdr:col>76</xdr:col>
      <xdr:colOff>114300</xdr:colOff>
      <xdr:row>37</xdr:row>
      <xdr:rowOff>82001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58260"/>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21560</xdr:rowOff>
    </xdr:from>
    <xdr:to>
      <xdr:col>71</xdr:col>
      <xdr:colOff>177800</xdr:colOff>
      <xdr:row>37</xdr:row>
      <xdr:rowOff>82001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65210"/>
          <a:ext cx="8890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38883</xdr:rowOff>
    </xdr:from>
    <xdr:to>
      <xdr:col>85</xdr:col>
      <xdr:colOff>177800</xdr:colOff>
      <xdr:row>36</xdr:row>
      <xdr:rowOff>140483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1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17310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8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116926</xdr:rowOff>
    </xdr:from>
    <xdr:to>
      <xdr:col>81</xdr:col>
      <xdr:colOff>101600</xdr:colOff>
      <xdr:row>37</xdr:row>
      <xdr:rowOff>47076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135260</xdr:rowOff>
    </xdr:from>
    <xdr:to>
      <xdr:col>76</xdr:col>
      <xdr:colOff>165100</xdr:colOff>
      <xdr:row>37</xdr:row>
      <xdr:rowOff>65410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56537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31201</xdr:rowOff>
    </xdr:from>
    <xdr:to>
      <xdr:col>72</xdr:col>
      <xdr:colOff>38100</xdr:colOff>
      <xdr:row>37</xdr:row>
      <xdr:rowOff>132801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123928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6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142210</xdr:rowOff>
    </xdr:from>
    <xdr:to>
      <xdr:col>67</xdr:col>
      <xdr:colOff>101600</xdr:colOff>
      <xdr:row>37</xdr:row>
      <xdr:rowOff>72360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63487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144109</xdr:rowOff>
    </xdr:from>
    <xdr:to>
      <xdr:col>85</xdr:col>
      <xdr:colOff>127000</xdr:colOff>
      <xdr:row>57</xdr:row>
      <xdr:rowOff>36308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45309"/>
          <a:ext cx="8382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144109</xdr:rowOff>
    </xdr:from>
    <xdr:to>
      <xdr:col>81</xdr:col>
      <xdr:colOff>50800</xdr:colOff>
      <xdr:row>57</xdr:row>
      <xdr:rowOff>6769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45309"/>
          <a:ext cx="8890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99646</xdr:rowOff>
    </xdr:from>
    <xdr:to>
      <xdr:col>76</xdr:col>
      <xdr:colOff>114300</xdr:colOff>
      <xdr:row>57</xdr:row>
      <xdr:rowOff>6769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00846"/>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96005</xdr:rowOff>
    </xdr:from>
    <xdr:to>
      <xdr:col>71</xdr:col>
      <xdr:colOff>177800</xdr:colOff>
      <xdr:row>56</xdr:row>
      <xdr:rowOff>99646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97205"/>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156958</xdr:rowOff>
    </xdr:from>
    <xdr:to>
      <xdr:col>85</xdr:col>
      <xdr:colOff>177800</xdr:colOff>
      <xdr:row>57</xdr:row>
      <xdr:rowOff>87108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135385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93309</xdr:rowOff>
    </xdr:from>
    <xdr:to>
      <xdr:col>81</xdr:col>
      <xdr:colOff>101600</xdr:colOff>
      <xdr:row>57</xdr:row>
      <xdr:rowOff>23459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14586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127419</xdr:rowOff>
    </xdr:from>
    <xdr:to>
      <xdr:col>76</xdr:col>
      <xdr:colOff>165100</xdr:colOff>
      <xdr:row>57</xdr:row>
      <xdr:rowOff>57569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48696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48846</xdr:rowOff>
    </xdr:from>
    <xdr:to>
      <xdr:col>72</xdr:col>
      <xdr:colOff>38100</xdr:colOff>
      <xdr:row>56</xdr:row>
      <xdr:rowOff>150446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141573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45205</xdr:rowOff>
    </xdr:from>
    <xdr:to>
      <xdr:col>67</xdr:col>
      <xdr:colOff>101600</xdr:colOff>
      <xdr:row>56</xdr:row>
      <xdr:rowOff>146805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137932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92576</xdr:rowOff>
    </xdr:from>
    <xdr:to>
      <xdr:col>85</xdr:col>
      <xdr:colOff>127000</xdr:colOff>
      <xdr:row>79</xdr:row>
      <xdr:rowOff>94568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63712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93963</xdr:rowOff>
    </xdr:from>
    <xdr:to>
      <xdr:col>81</xdr:col>
      <xdr:colOff>50800</xdr:colOff>
      <xdr:row>79</xdr:row>
      <xdr:rowOff>94568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8513"/>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76036</xdr:rowOff>
    </xdr:from>
    <xdr:to>
      <xdr:col>76</xdr:col>
      <xdr:colOff>114300</xdr:colOff>
      <xdr:row>79</xdr:row>
      <xdr:rowOff>93963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20586"/>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76036</xdr:rowOff>
    </xdr:from>
    <xdr:to>
      <xdr:col>71</xdr:col>
      <xdr:colOff>177800</xdr:colOff>
      <xdr:row>79</xdr:row>
      <xdr:rowOff>86289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20586"/>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41776</xdr:rowOff>
    </xdr:from>
    <xdr:to>
      <xdr:col>85</xdr:col>
      <xdr:colOff>177800</xdr:colOff>
      <xdr:row>79</xdr:row>
      <xdr:rowOff>143376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43768</xdr:rowOff>
    </xdr:from>
    <xdr:to>
      <xdr:col>81</xdr:col>
      <xdr:colOff>101600</xdr:colOff>
      <xdr:row>79</xdr:row>
      <xdr:rowOff>145368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136495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43163</xdr:rowOff>
    </xdr:from>
    <xdr:to>
      <xdr:col>76</xdr:col>
      <xdr:colOff>165100</xdr:colOff>
      <xdr:row>79</xdr:row>
      <xdr:rowOff>144763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135890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8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25236</xdr:rowOff>
    </xdr:from>
    <xdr:to>
      <xdr:col>72</xdr:col>
      <xdr:colOff>38100</xdr:colOff>
      <xdr:row>79</xdr:row>
      <xdr:rowOff>126836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117963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6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35489</xdr:rowOff>
    </xdr:from>
    <xdr:to>
      <xdr:col>67</xdr:col>
      <xdr:colOff>101600</xdr:colOff>
      <xdr:row>79</xdr:row>
      <xdr:rowOff>137089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128216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104153</xdr:rowOff>
    </xdr:from>
    <xdr:to>
      <xdr:col>85</xdr:col>
      <xdr:colOff>127000</xdr:colOff>
      <xdr:row>96</xdr:row>
      <xdr:rowOff>18562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91903"/>
          <a:ext cx="838200" cy="8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104153</xdr:rowOff>
    </xdr:from>
    <xdr:to>
      <xdr:col>81</xdr:col>
      <xdr:colOff>50800</xdr:colOff>
      <xdr:row>95</xdr:row>
      <xdr:rowOff>117317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91903"/>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117317</xdr:rowOff>
    </xdr:from>
    <xdr:to>
      <xdr:col>76</xdr:col>
      <xdr:colOff>114300</xdr:colOff>
      <xdr:row>95</xdr:row>
      <xdr:rowOff>125870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05067"/>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125870</xdr:rowOff>
    </xdr:from>
    <xdr:to>
      <xdr:col>71</xdr:col>
      <xdr:colOff>177800</xdr:colOff>
      <xdr:row>95</xdr:row>
      <xdr:rowOff>131851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13620"/>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139212</xdr:rowOff>
    </xdr:from>
    <xdr:to>
      <xdr:col>85</xdr:col>
      <xdr:colOff>177800</xdr:colOff>
      <xdr:row>96</xdr:row>
      <xdr:rowOff>69362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117639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53353</xdr:rowOff>
    </xdr:from>
    <xdr:to>
      <xdr:col>81</xdr:col>
      <xdr:colOff>101600</xdr:colOff>
      <xdr:row>95</xdr:row>
      <xdr:rowOff>154953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146080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66517</xdr:rowOff>
    </xdr:from>
    <xdr:to>
      <xdr:col>76</xdr:col>
      <xdr:colOff>165100</xdr:colOff>
      <xdr:row>95</xdr:row>
      <xdr:rowOff>168117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159244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75070</xdr:rowOff>
    </xdr:from>
    <xdr:to>
      <xdr:col>72</xdr:col>
      <xdr:colOff>38100</xdr:colOff>
      <xdr:row>96</xdr:row>
      <xdr:rowOff>5220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21747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1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81051</xdr:rowOff>
    </xdr:from>
    <xdr:to>
      <xdr:col>67</xdr:col>
      <xdr:colOff>101600</xdr:colOff>
      <xdr:row>96</xdr:row>
      <xdr:rowOff>11201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2328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28448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714998"/>
          <a:ext cx="1269" cy="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13225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71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146575</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490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28448</xdr:rowOff>
    </xdr:from>
    <xdr:to>
      <xdr:col>116</xdr:col>
      <xdr:colOff>152400</xdr:colOff>
      <xdr:row>39</xdr:row>
      <xdr:rowOff>28448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1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28448</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714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57675</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7442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164338</xdr:rowOff>
    </xdr:from>
    <xdr:to>
      <xdr:col>116</xdr:col>
      <xdr:colOff>114300</xdr:colOff>
      <xdr:row>39</xdr:row>
      <xdr:rowOff>94488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163576</xdr:rowOff>
    </xdr:from>
    <xdr:to>
      <xdr:col>107</xdr:col>
      <xdr:colOff>101600</xdr:colOff>
      <xdr:row>39</xdr:row>
      <xdr:rowOff>93726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7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110253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453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72644</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387594"/>
          <a:ext cx="8890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135382</xdr:rowOff>
    </xdr:from>
    <xdr:to>
      <xdr:col>98</xdr:col>
      <xdr:colOff>38100</xdr:colOff>
      <xdr:row>39</xdr:row>
      <xdr:rowOff>65532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56659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149098</xdr:rowOff>
    </xdr:from>
    <xdr:to>
      <xdr:col>116</xdr:col>
      <xdr:colOff>114300</xdr:colOff>
      <xdr:row>39</xdr:row>
      <xdr:rowOff>79248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102125</xdr:rowOff>
    </xdr:from>
    <xdr:ext cx="313932"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1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21844</xdr:rowOff>
    </xdr:from>
    <xdr:to>
      <xdr:col>98</xdr:col>
      <xdr:colOff>38100</xdr:colOff>
      <xdr:row>31</xdr:row>
      <xdr:rowOff>123444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139971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51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類似団体の平均に比べ、議会費、農林水産業費、商工費は高く、それ以外の総務費、衛生費、土木費、教育費等は低くなっています。</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民生費は、電力・ガス・食料品等価格高騰重点支援給付金や後期高齢者医療広域連合負担金、障害福祉サービス（介護給付費）等の増加により前年対比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円の増となりましたが、類似団体平均に比べ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円低くなりました。教育費は、いちご一会とちぎ国体実行委員会交付金が皆減となったことなどにより、前年対比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円の減となりました。衛生費は、芳賀中部上水道企業団水道事業減免補助金が皆減となったことなどにより、前年対比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円の減となりました。</a:t>
          </a:r>
          <a:r>
            <a:rPr kumimoji="1" lang="ja-JP" altLang="en-US" sz="1300">
              <a:latin typeface="ＭＳ Ｐゴシック" panose="020B0600070205080204" pitchFamily="50" charset="-128"/>
              <a:ea typeface="ＭＳ Ｐゴシック" panose="020B0600070205080204" pitchFamily="50" charset="-128"/>
            </a:rPr>
            <a:t>総務費においては、同団体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位で、住民一人当たり</a:t>
          </a:r>
          <a:r>
            <a:rPr kumimoji="1" lang="en-US" altLang="ja-JP" sz="1300">
              <a:latin typeface="ＭＳ Ｐゴシック" panose="020B0600070205080204" pitchFamily="50" charset="-128"/>
              <a:ea typeface="ＭＳ Ｐゴシック" panose="020B0600070205080204" pitchFamily="50" charset="-128"/>
            </a:rPr>
            <a:t>62,506</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37,659</a:t>
          </a:r>
          <a:r>
            <a:rPr kumimoji="1" lang="ja-JP" altLang="en-US" sz="1300">
              <a:latin typeface="ＭＳ Ｐゴシック" panose="020B0600070205080204" pitchFamily="50" charset="-128"/>
              <a:ea typeface="ＭＳ Ｐゴシック" panose="020B0600070205080204" pitchFamily="50" charset="-128"/>
            </a:rPr>
            <a:t>円低くなっており、事務事業の合理化による適正な職員管理によるものと考えられます。土木費は、同団体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位となり、住民一人当たり</a:t>
          </a:r>
          <a:r>
            <a:rPr kumimoji="1" lang="en-US" altLang="ja-JP" sz="1300">
              <a:latin typeface="ＭＳ Ｐゴシック" panose="020B0600070205080204" pitchFamily="50" charset="-128"/>
              <a:ea typeface="ＭＳ Ｐゴシック" panose="020B0600070205080204" pitchFamily="50" charset="-128"/>
            </a:rPr>
            <a:t>30,617</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12,815</a:t>
          </a:r>
          <a:r>
            <a:rPr kumimoji="1" lang="ja-JP" altLang="en-US" sz="1300">
              <a:latin typeface="ＭＳ Ｐゴシック" panose="020B0600070205080204" pitchFamily="50" charset="-128"/>
              <a:ea typeface="ＭＳ Ｐゴシック" panose="020B0600070205080204" pitchFamily="50" charset="-128"/>
            </a:rPr>
            <a:t>円低くなっておりますが、令和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年度の第</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位からは大きく伸びています。これは、令和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年度から道路整備事業費や役場周辺土地区画整理事業費が大きく増加したことによります。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年度は取り崩しを行いませんでしたが、令和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年度は取り崩しを行ったため、標準財政規模に対する割合が前年対比</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29.63</a:t>
          </a:r>
          <a:r>
            <a:rPr kumimoji="1" lang="ja-JP" altLang="en-US" sz="1200">
              <a:latin typeface="ＭＳ ゴシック" pitchFamily="49" charset="-128"/>
              <a:ea typeface="ＭＳ ゴシック" pitchFamily="49" charset="-128"/>
            </a:rPr>
            <a:t>％となりました。</a:t>
          </a:r>
        </a:p>
        <a:p>
          <a:r>
            <a:rPr kumimoji="1" lang="ja-JP" altLang="en-US" sz="1200">
              <a:latin typeface="ＭＳ ゴシック" pitchFamily="49" charset="-128"/>
              <a:ea typeface="ＭＳ ゴシック" pitchFamily="49" charset="-128"/>
            </a:rPr>
            <a:t>　実質収支額比率については、対前年度</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4.20</a:t>
          </a:r>
          <a:r>
            <a:rPr kumimoji="1" lang="ja-JP" altLang="en-US" sz="1200">
              <a:latin typeface="ＭＳ ゴシック" pitchFamily="49" charset="-128"/>
              <a:ea typeface="ＭＳ ゴシック" pitchFamily="49" charset="-128"/>
            </a:rPr>
            <a:t>％で、概ね前年同様でした。</a:t>
          </a:r>
        </a:p>
        <a:p>
          <a:r>
            <a:rPr kumimoji="1" lang="ja-JP" altLang="en-US" sz="1200">
              <a:latin typeface="ＭＳ ゴシック" pitchFamily="49" charset="-128"/>
              <a:ea typeface="ＭＳ ゴシック" pitchFamily="49" charset="-128"/>
            </a:rPr>
            <a:t>　実質単年度収支比率については、対前年度</a:t>
          </a:r>
          <a:r>
            <a:rPr kumimoji="1" lang="en-US" altLang="ja-JP" sz="1200">
              <a:latin typeface="ＭＳ ゴシック" pitchFamily="49" charset="-128"/>
              <a:ea typeface="ＭＳ ゴシック" pitchFamily="49" charset="-128"/>
            </a:rPr>
            <a:t>3.18</a:t>
          </a:r>
          <a:r>
            <a:rPr kumimoji="1" lang="ja-JP" altLang="en-US" sz="1200">
              <a:latin typeface="ＭＳ ゴシック" pitchFamily="49" charset="-128"/>
              <a:ea typeface="ＭＳ ゴシック" pitchFamily="49" charset="-128"/>
            </a:rPr>
            <a:t>ポイント増のマイナス</a:t>
          </a:r>
          <a:r>
            <a:rPr kumimoji="1" lang="en-US" altLang="ja-JP" sz="1200">
              <a:latin typeface="ＭＳ ゴシック" pitchFamily="49" charset="-128"/>
              <a:ea typeface="ＭＳ ゴシック" pitchFamily="49" charset="-128"/>
            </a:rPr>
            <a:t>4.46</a:t>
          </a:r>
          <a:r>
            <a:rPr kumimoji="1" lang="ja-JP" altLang="en-US" sz="1200">
              <a:latin typeface="ＭＳ ゴシック" pitchFamily="49" charset="-128"/>
              <a:ea typeface="ＭＳ ゴシック" pitchFamily="49" charset="-128"/>
            </a:rPr>
            <a:t>％となりましたが、積立金の取崩により実質単年度収支額が改善したことによるものです。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実質公債費比率の分子については、元利償還金が減少したことなどにより、対前年比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百万円の減となりました。今後は大型事業が予定されていることから、増加傾向となる見込です。</a:t>
          </a:r>
        </a:p>
        <a:p>
          <a:r>
            <a:rPr kumimoji="1" lang="ja-JP" altLang="en-US" sz="1400">
              <a:latin typeface="ＭＳ ゴシック" pitchFamily="49" charset="-128"/>
              <a:ea typeface="ＭＳ ゴシック" pitchFamily="49" charset="-128"/>
            </a:rPr>
            <a:t>　なお、実質公債費比率は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カ年平均の数値のため、前年度から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％となっています。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現在発行の起債については、償還を元利均等もしくは元金均等方式によっているため、満期一括償還の財源として積み立てたものはありません。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において一般会計等に係る地方債の現在高等が減少しました。充当可能財源等においては、基準財政需要額算入見込額等は減少しましたが充当可能基金は増加しました。結果として、充当可能財源等は減少しましたが、将来負担額が大幅に減少ししたことにより、前年対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百万円の減額となりました。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なお、将来負担比率は前年対比</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ポイントの減となっています。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百万円で、財政調整基金は取り崩し等により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千万円減少しましたが、積立等により、減債基金は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以上の積み立てを行うと共に、徹底した経費の削減等により取崩し額の抑制を図っていきます。なお、今後控えている大型事業の実施の際には、公共施設整備基金等の活用を予定しております。また、令和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年度に積み立てた減債基金は、財源である普通交付税（臨時財政対策債償還基金費）の交付目的に従い、令和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ずつを取り崩し、臨時財政対策債の元利償還金に充当する予定となっています。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森林環境整備促進基金：益子町における間伐や人材育成、担い手の確保、木材利用の促進や普及啓発等の森林整備及びその促進に必要な事業に要する経費に充てることを目的とする。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公共施設整備基金：益子町における公共施設の新築、増改築、設備整備及び除却等に充てることを目的とする。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今後の大型事業を見込み、公共施設整備基金に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必要に応じて既存もしくは新たな特定目的基金に積み立てを行い、基金の使途の明確化と将来的な財源の確保を図っていきます。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役場周辺土地区画整理事業費や公共下水道事業特別会計繰出金等の一時的な財政需要の増加に伴い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千万円を取り崩しましたが、決算剰余金のうち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以上の積み立てを行うと共に、徹底した経費の削減等により取崩し額の抑制を図っていきます。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年度の普通交付税において臨時財政対策債償還基金費として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百万円が交付されたため、基金利子と併せて積立を行ったことにより、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年度に積み立てた減債基金は、財源である普通交付税（臨時財政対策債償還基金費）の交付目的に従い、令和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ずつを取り崩し、臨時財政対策債の元利償還金に充当する予定となっています。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H24" sqref="AH24:AL24"/>
    </sheetView>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8897956</v>
      </c>
      <c r="BO4" s="449"/>
      <c r="BP4" s="449"/>
      <c r="BQ4" s="449"/>
      <c r="BR4" s="449"/>
      <c r="BS4" s="449"/>
      <c r="BT4" s="449"/>
      <c r="BU4" s="450"/>
      <c r="BV4" s="448">
        <v>9085150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4.2</v>
      </c>
      <c r="CU4" s="589"/>
      <c r="CV4" s="589"/>
      <c r="CW4" s="589"/>
      <c r="CX4" s="589"/>
      <c r="CY4" s="589"/>
      <c r="CZ4" s="589"/>
      <c r="DA4" s="590"/>
      <c r="DB4" s="588">
        <v>4.4000000000000004</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8639318</v>
      </c>
      <c r="BO5" s="420"/>
      <c r="BP5" s="420"/>
      <c r="BQ5" s="420"/>
      <c r="BR5" s="420"/>
      <c r="BS5" s="420"/>
      <c r="BT5" s="420"/>
      <c r="BU5" s="421"/>
      <c r="BV5" s="419">
        <v>8814909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v>
      </c>
      <c r="CU5" s="417"/>
      <c r="CV5" s="417"/>
      <c r="CW5" s="417"/>
      <c r="CX5" s="417"/>
      <c r="CY5" s="417"/>
      <c r="CZ5" s="417"/>
      <c r="DA5" s="418"/>
      <c r="DB5" s="416">
        <v>86.9</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258638</v>
      </c>
      <c r="BO6" s="420"/>
      <c r="BP6" s="420"/>
      <c r="BQ6" s="420"/>
      <c r="BR6" s="420"/>
      <c r="BS6" s="420"/>
      <c r="BT6" s="420"/>
      <c r="BU6" s="421"/>
      <c r="BV6" s="419">
        <v>270241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89.7</v>
      </c>
      <c r="CU6" s="563"/>
      <c r="CV6" s="563"/>
      <c r="CW6" s="563"/>
      <c r="CX6" s="563"/>
      <c r="CY6" s="563"/>
      <c r="CZ6" s="563"/>
      <c r="DA6" s="564"/>
      <c r="DB6" s="562">
        <v>88.4</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31336</v>
      </c>
      <c r="BO7" s="420"/>
      <c r="BP7" s="420"/>
      <c r="BQ7" s="420"/>
      <c r="BR7" s="420"/>
      <c r="BS7" s="420"/>
      <c r="BT7" s="420"/>
      <c r="BU7" s="421"/>
      <c r="BV7" s="419">
        <v>31464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5415961</v>
      </c>
      <c r="CU7" s="420"/>
      <c r="CV7" s="420"/>
      <c r="CW7" s="420"/>
      <c r="CX7" s="420"/>
      <c r="CY7" s="420"/>
      <c r="CZ7" s="420"/>
      <c r="DA7" s="421"/>
      <c r="DB7" s="419">
        <v>5421149</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227302</v>
      </c>
      <c r="BO8" s="420"/>
      <c r="BP8" s="420"/>
      <c r="BQ8" s="420"/>
      <c r="BR8" s="420"/>
      <c r="BS8" s="420"/>
      <c r="BT8" s="420"/>
      <c r="BU8" s="421"/>
      <c r="BV8" s="419">
        <v>238777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0.54</v>
      </c>
      <c r="CU8" s="523"/>
      <c r="CV8" s="523"/>
      <c r="CW8" s="523"/>
      <c r="CX8" s="523"/>
      <c r="CY8" s="523"/>
      <c r="CZ8" s="523"/>
      <c r="DA8" s="524"/>
      <c r="DB8" s="522">
        <v>0.55000000000000004</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21898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-11475</v>
      </c>
      <c r="BO9" s="420"/>
      <c r="BP9" s="420"/>
      <c r="BQ9" s="420"/>
      <c r="BR9" s="420"/>
      <c r="BS9" s="420"/>
      <c r="BT9" s="420"/>
      <c r="BU9" s="421"/>
      <c r="BV9" s="419">
        <v>-414306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10.8</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23281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27</v>
      </c>
      <c r="BO10" s="420"/>
      <c r="BP10" s="420"/>
      <c r="BQ10" s="420"/>
      <c r="BR10" s="420"/>
      <c r="BS10" s="420"/>
      <c r="BT10" s="420"/>
      <c r="BU10" s="421"/>
      <c r="BV10" s="419">
        <v>22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c r="A12" s="181"/>
      <c r="B12" s="525" t="s">
        <v>122</v>
      </c>
      <c r="C12" s="526"/>
      <c r="D12" s="526"/>
      <c r="E12" s="526"/>
      <c r="F12" s="526"/>
      <c r="G12" s="526"/>
      <c r="H12" s="526"/>
      <c r="I12" s="526"/>
      <c r="J12" s="526"/>
      <c r="K12" s="527"/>
      <c r="L12" s="534" t="s">
        <v>123</v>
      </c>
      <c r="M12" s="535"/>
      <c r="N12" s="535"/>
      <c r="O12" s="535"/>
      <c r="P12" s="535"/>
      <c r="Q12" s="536"/>
      <c r="R12" s="537">
        <v>21616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230000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129</v>
      </c>
      <c r="N13" s="504"/>
      <c r="O13" s="504"/>
      <c r="P13" s="504"/>
      <c r="Q13" s="505"/>
      <c r="R13" s="506">
        <v>21285</v>
      </c>
      <c r="S13" s="507"/>
      <c r="T13" s="507"/>
      <c r="U13" s="507"/>
      <c r="V13" s="508"/>
      <c r="W13" s="509" t="s">
        <v>130</v>
      </c>
      <c r="X13" s="405"/>
      <c r="Y13" s="405"/>
      <c r="Z13" s="405"/>
      <c r="AA13" s="405"/>
      <c r="AB13" s="406"/>
      <c r="AC13" s="372">
        <v>779</v>
      </c>
      <c r="AD13" s="373"/>
      <c r="AE13" s="373"/>
      <c r="AF13" s="373"/>
      <c r="AG13" s="374"/>
      <c r="AH13" s="372">
        <v>876</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-241448</v>
      </c>
      <c r="BO13" s="420"/>
      <c r="BP13" s="420"/>
      <c r="BQ13" s="420"/>
      <c r="BR13" s="420"/>
      <c r="BS13" s="420"/>
      <c r="BT13" s="420"/>
      <c r="BU13" s="421"/>
      <c r="BV13" s="419">
        <v>-414284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7.1</v>
      </c>
      <c r="CU13" s="417"/>
      <c r="CV13" s="417"/>
      <c r="CW13" s="417"/>
      <c r="CX13" s="417"/>
      <c r="CY13" s="417"/>
      <c r="CZ13" s="417"/>
      <c r="DA13" s="418"/>
      <c r="DB13" s="416">
        <v>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21876</v>
      </c>
      <c r="S14" s="507"/>
      <c r="T14" s="507"/>
      <c r="U14" s="507"/>
      <c r="V14" s="508"/>
      <c r="W14" s="510"/>
      <c r="X14" s="408"/>
      <c r="Y14" s="408"/>
      <c r="Z14" s="408"/>
      <c r="AA14" s="408"/>
      <c r="AB14" s="409"/>
      <c r="AC14" s="499">
        <v>7.2</v>
      </c>
      <c r="AD14" s="500"/>
      <c r="AE14" s="500"/>
      <c r="AF14" s="500"/>
      <c r="AG14" s="501"/>
      <c r="AH14" s="499">
        <v>7.4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0.3</v>
      </c>
      <c r="CU14" s="517"/>
      <c r="CV14" s="517"/>
      <c r="CW14" s="517"/>
      <c r="CX14" s="517"/>
      <c r="CY14" s="517"/>
      <c r="CZ14" s="517"/>
      <c r="DA14" s="518"/>
      <c r="DB14" s="516">
        <v>5</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129</v>
      </c>
      <c r="N15" s="504"/>
      <c r="O15" s="504"/>
      <c r="P15" s="504"/>
      <c r="Q15" s="505"/>
      <c r="R15" s="506">
        <v>21608</v>
      </c>
      <c r="S15" s="507"/>
      <c r="T15" s="507"/>
      <c r="U15" s="507"/>
      <c r="V15" s="508"/>
      <c r="W15" s="509" t="s">
        <v>137</v>
      </c>
      <c r="X15" s="405"/>
      <c r="Y15" s="405"/>
      <c r="Z15" s="405"/>
      <c r="AA15" s="405"/>
      <c r="AB15" s="406"/>
      <c r="AC15" s="372">
        <v>3935</v>
      </c>
      <c r="AD15" s="373"/>
      <c r="AE15" s="373"/>
      <c r="AF15" s="373"/>
      <c r="AG15" s="374"/>
      <c r="AH15" s="372">
        <v>4607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2625708</v>
      </c>
      <c r="BO15" s="449"/>
      <c r="BP15" s="449"/>
      <c r="BQ15" s="449"/>
      <c r="BR15" s="449"/>
      <c r="BS15" s="449"/>
      <c r="BT15" s="449"/>
      <c r="BU15" s="450"/>
      <c r="BV15" s="448">
        <v>2536802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36.299999999999997</v>
      </c>
      <c r="AD16" s="500"/>
      <c r="AE16" s="500"/>
      <c r="AF16" s="500"/>
      <c r="AG16" s="501"/>
      <c r="AH16" s="499">
        <v>39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4713087</v>
      </c>
      <c r="BO16" s="420"/>
      <c r="BP16" s="420"/>
      <c r="BQ16" s="420"/>
      <c r="BR16" s="420"/>
      <c r="BS16" s="420"/>
      <c r="BT16" s="420"/>
      <c r="BU16" s="421"/>
      <c r="BV16" s="419">
        <v>4693636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6120</v>
      </c>
      <c r="AD17" s="373"/>
      <c r="AE17" s="373"/>
      <c r="AF17" s="373"/>
      <c r="AG17" s="374"/>
      <c r="AH17" s="372">
        <v>6316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3282763</v>
      </c>
      <c r="BO17" s="420"/>
      <c r="BP17" s="420"/>
      <c r="BQ17" s="420"/>
      <c r="BR17" s="420"/>
      <c r="BS17" s="420"/>
      <c r="BT17" s="420"/>
      <c r="BU17" s="421"/>
      <c r="BV17" s="419">
        <v>3171501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89.4</v>
      </c>
      <c r="M18" s="472"/>
      <c r="N18" s="472"/>
      <c r="O18" s="472"/>
      <c r="P18" s="472"/>
      <c r="Q18" s="472"/>
      <c r="R18" s="473"/>
      <c r="S18" s="473"/>
      <c r="T18" s="473"/>
      <c r="U18" s="473"/>
      <c r="V18" s="474"/>
      <c r="W18" s="490"/>
      <c r="X18" s="491"/>
      <c r="Y18" s="491"/>
      <c r="Z18" s="491"/>
      <c r="AA18" s="491"/>
      <c r="AB18" s="515"/>
      <c r="AC18" s="389">
        <v>56.5</v>
      </c>
      <c r="AD18" s="390"/>
      <c r="AE18" s="390"/>
      <c r="AF18" s="390"/>
      <c r="AG18" s="475"/>
      <c r="AH18" s="389">
        <v>53.5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4866066</v>
      </c>
      <c r="BO18" s="420"/>
      <c r="BP18" s="420"/>
      <c r="BQ18" s="420"/>
      <c r="BR18" s="420"/>
      <c r="BS18" s="420"/>
      <c r="BT18" s="420"/>
      <c r="BU18" s="421"/>
      <c r="BV18" s="419">
        <v>4811696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245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6590366</v>
      </c>
      <c r="BO19" s="420"/>
      <c r="BP19" s="420"/>
      <c r="BQ19" s="420"/>
      <c r="BR19" s="420"/>
      <c r="BS19" s="420"/>
      <c r="BT19" s="420"/>
      <c r="BU19" s="421"/>
      <c r="BV19" s="419">
        <v>6601241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7813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4976930</v>
      </c>
      <c r="BO22" s="449"/>
      <c r="BP22" s="449"/>
      <c r="BQ22" s="449"/>
      <c r="BR22" s="449"/>
      <c r="BS22" s="449"/>
      <c r="BT22" s="449"/>
      <c r="BU22" s="450"/>
      <c r="BV22" s="448">
        <v>5404116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3515616</v>
      </c>
      <c r="BO23" s="420"/>
      <c r="BP23" s="420"/>
      <c r="BQ23" s="420"/>
      <c r="BR23" s="420"/>
      <c r="BS23" s="420"/>
      <c r="BT23" s="420"/>
      <c r="BU23" s="421"/>
      <c r="BV23" s="419">
        <v>3824729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7500</v>
      </c>
      <c r="R24" s="373"/>
      <c r="S24" s="373"/>
      <c r="T24" s="373"/>
      <c r="U24" s="373"/>
      <c r="V24" s="374"/>
      <c r="W24" s="462"/>
      <c r="X24" s="399"/>
      <c r="Y24" s="400"/>
      <c r="Z24" s="375" t="s">
        <v>162</v>
      </c>
      <c r="AA24" s="376"/>
      <c r="AB24" s="376"/>
      <c r="AC24" s="376"/>
      <c r="AD24" s="376"/>
      <c r="AE24" s="376"/>
      <c r="AF24" s="376"/>
      <c r="AG24" s="377"/>
      <c r="AH24" s="372">
        <v>138</v>
      </c>
      <c r="AI24" s="373"/>
      <c r="AJ24" s="373"/>
      <c r="AK24" s="373"/>
      <c r="AL24" s="374"/>
      <c r="AM24" s="372">
        <v>426420</v>
      </c>
      <c r="AN24" s="373"/>
      <c r="AO24" s="373"/>
      <c r="AP24" s="373"/>
      <c r="AQ24" s="373"/>
      <c r="AR24" s="374"/>
      <c r="AS24" s="372">
        <v>3090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1721396</v>
      </c>
      <c r="BO24" s="420"/>
      <c r="BP24" s="420"/>
      <c r="BQ24" s="420"/>
      <c r="BR24" s="420"/>
      <c r="BS24" s="420"/>
      <c r="BT24" s="420"/>
      <c r="BU24" s="421"/>
      <c r="BV24" s="419">
        <v>1823122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6100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137748</v>
      </c>
      <c r="BO25" s="449"/>
      <c r="BP25" s="449"/>
      <c r="BQ25" s="449"/>
      <c r="BR25" s="449"/>
      <c r="BS25" s="449"/>
      <c r="BT25" s="449"/>
      <c r="BU25" s="450"/>
      <c r="BV25" s="448">
        <v>192528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5700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10096</v>
      </c>
      <c r="AN26" s="373"/>
      <c r="AO26" s="373"/>
      <c r="AP26" s="373"/>
      <c r="AQ26" s="373"/>
      <c r="AR26" s="374"/>
      <c r="AS26" s="372">
        <v>2524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3500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260740</v>
      </c>
      <c r="BO27" s="454"/>
      <c r="BP27" s="454"/>
      <c r="BQ27" s="454"/>
      <c r="BR27" s="454"/>
      <c r="BS27" s="454"/>
      <c r="BT27" s="454"/>
      <c r="BU27" s="455"/>
      <c r="BV27" s="453">
        <v>212733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174</v>
      </c>
      <c r="F28" s="376"/>
      <c r="G28" s="376"/>
      <c r="H28" s="376"/>
      <c r="I28" s="376"/>
      <c r="J28" s="376"/>
      <c r="K28" s="377"/>
      <c r="L28" s="372">
        <v>1</v>
      </c>
      <c r="M28" s="373"/>
      <c r="N28" s="373"/>
      <c r="O28" s="373"/>
      <c r="P28" s="374"/>
      <c r="Q28" s="372">
        <v>2900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1604914</v>
      </c>
      <c r="BO28" s="449"/>
      <c r="BP28" s="449"/>
      <c r="BQ28" s="449"/>
      <c r="BR28" s="449"/>
      <c r="BS28" s="449"/>
      <c r="BT28" s="449"/>
      <c r="BU28" s="450"/>
      <c r="BV28" s="448">
        <v>1714887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12</v>
      </c>
      <c r="M29" s="373"/>
      <c r="N29" s="373"/>
      <c r="O29" s="373"/>
      <c r="P29" s="374"/>
      <c r="Q29" s="372">
        <v>2550</v>
      </c>
      <c r="R29" s="373"/>
      <c r="S29" s="373"/>
      <c r="T29" s="373"/>
      <c r="U29" s="373"/>
      <c r="V29" s="374"/>
      <c r="W29" s="463"/>
      <c r="X29" s="464"/>
      <c r="Y29" s="465"/>
      <c r="Z29" s="375" t="s">
        <v>178</v>
      </c>
      <c r="AA29" s="376"/>
      <c r="AB29" s="376"/>
      <c r="AC29" s="376"/>
      <c r="AD29" s="376"/>
      <c r="AE29" s="376"/>
      <c r="AF29" s="376"/>
      <c r="AG29" s="377"/>
      <c r="AH29" s="372">
        <v>140</v>
      </c>
      <c r="AI29" s="373"/>
      <c r="AJ29" s="373"/>
      <c r="AK29" s="373"/>
      <c r="AL29" s="374"/>
      <c r="AM29" s="372">
        <v>434280</v>
      </c>
      <c r="AN29" s="373"/>
      <c r="AO29" s="373"/>
      <c r="AP29" s="373"/>
      <c r="AQ29" s="373"/>
      <c r="AR29" s="374"/>
      <c r="AS29" s="372">
        <v>3102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43384</v>
      </c>
      <c r="BO29" s="420"/>
      <c r="BP29" s="420"/>
      <c r="BQ29" s="420"/>
      <c r="BR29" s="420"/>
      <c r="BS29" s="420"/>
      <c r="BT29" s="420"/>
      <c r="BU29" s="421"/>
      <c r="BV29" s="419">
        <v>16451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598676</v>
      </c>
      <c r="BO30" s="454"/>
      <c r="BP30" s="454"/>
      <c r="BQ30" s="454"/>
      <c r="BR30" s="454"/>
      <c r="BS30" s="454"/>
      <c r="BT30" s="454"/>
      <c r="BU30" s="455"/>
      <c r="BV30" s="453">
        <v>518558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芳賀郡中部環境衛生事務組合（一般会計）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ましこカンパニー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芳賀中部上水道企業団（水道事業特別会計）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栃木県市町村総合事務組合(一般会計)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栃木県市町村総合事務組合(特別会計)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栃木県後期高齢者医療広域連合(一般会計)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栃木県後期高齢者医療広域連合(後期高齢者医療特別会計)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芳賀地区広域行政事務組合(一般会計)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芳賀地区広域行政事務組合(ふるさと市町村圏基金特別会計)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芳賀地区広域行政事務組合(卸売市場特別会計)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u+uH1JsNRNo+8bQJ5iAzc9E5ljhh2kFSZrGlIXnHJgZVn8BE7cOATtxo/ONAD3kZYirsvspWq+08tOhrh99Jfg==" saltValue="7pDXHrzgXRZsgMC/vEaW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20" sqref="CR20:CY20"/>
    </sheetView>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216</v>
      </c>
      <c r="C5" s="680"/>
      <c r="D5" s="680"/>
      <c r="E5" s="680"/>
      <c r="F5" s="680"/>
      <c r="G5" s="680"/>
      <c r="H5" s="680"/>
      <c r="I5" s="680"/>
      <c r="J5" s="680"/>
      <c r="K5" s="680"/>
      <c r="L5" s="680"/>
      <c r="M5" s="680"/>
      <c r="N5" s="680"/>
      <c r="O5" s="680"/>
      <c r="P5" s="680"/>
      <c r="Q5" s="681"/>
      <c r="R5" s="676">
        <v>2570693</v>
      </c>
      <c r="S5" s="677"/>
      <c r="T5" s="677"/>
      <c r="U5" s="677"/>
      <c r="V5" s="677"/>
      <c r="W5" s="677"/>
      <c r="X5" s="677"/>
      <c r="Y5" s="702"/>
      <c r="Z5" s="715">
        <v>28.9</v>
      </c>
      <c r="AA5" s="715"/>
      <c r="AB5" s="715"/>
      <c r="AC5" s="715"/>
      <c r="AD5" s="716">
        <v>2570693</v>
      </c>
      <c r="AE5" s="716"/>
      <c r="AF5" s="716"/>
      <c r="AG5" s="716"/>
      <c r="AH5" s="716"/>
      <c r="AI5" s="716"/>
      <c r="AJ5" s="716"/>
      <c r="AK5" s="716"/>
      <c r="AL5" s="703">
        <v>47.4</v>
      </c>
      <c r="AM5" s="685"/>
      <c r="AN5" s="685"/>
      <c r="AO5" s="704"/>
      <c r="AP5" s="679" t="s">
        <v>217</v>
      </c>
      <c r="AQ5" s="680"/>
      <c r="AR5" s="680"/>
      <c r="AS5" s="680"/>
      <c r="AT5" s="680"/>
      <c r="AU5" s="680"/>
      <c r="AV5" s="680"/>
      <c r="AW5" s="680"/>
      <c r="AX5" s="680"/>
      <c r="AY5" s="680"/>
      <c r="AZ5" s="680"/>
      <c r="BA5" s="680"/>
      <c r="BB5" s="680"/>
      <c r="BC5" s="680"/>
      <c r="BD5" s="680"/>
      <c r="BE5" s="680"/>
      <c r="BF5" s="681"/>
      <c r="BG5" s="621">
        <v>2564137</v>
      </c>
      <c r="BH5" s="622"/>
      <c r="BI5" s="622"/>
      <c r="BJ5" s="622"/>
      <c r="BK5" s="622"/>
      <c r="BL5" s="622"/>
      <c r="BM5" s="622"/>
      <c r="BN5" s="623"/>
      <c r="BO5" s="659">
        <v>99.7</v>
      </c>
      <c r="BP5" s="659"/>
      <c r="BQ5" s="659"/>
      <c r="BR5" s="659"/>
      <c r="BS5" s="660">
        <v>27407</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c r="B6" s="618" t="s">
        <v>221</v>
      </c>
      <c r="C6" s="619"/>
      <c r="D6" s="619"/>
      <c r="E6" s="619"/>
      <c r="F6" s="619"/>
      <c r="G6" s="619"/>
      <c r="H6" s="619"/>
      <c r="I6" s="619"/>
      <c r="J6" s="619"/>
      <c r="K6" s="619"/>
      <c r="L6" s="619"/>
      <c r="M6" s="619"/>
      <c r="N6" s="619"/>
      <c r="O6" s="619"/>
      <c r="P6" s="619"/>
      <c r="Q6" s="620"/>
      <c r="R6" s="621">
        <v>94833</v>
      </c>
      <c r="S6" s="622"/>
      <c r="T6" s="622"/>
      <c r="U6" s="622"/>
      <c r="V6" s="622"/>
      <c r="W6" s="622"/>
      <c r="X6" s="622"/>
      <c r="Y6" s="623"/>
      <c r="Z6" s="659">
        <v>1.1000000000000001</v>
      </c>
      <c r="AA6" s="659"/>
      <c r="AB6" s="659"/>
      <c r="AC6" s="659"/>
      <c r="AD6" s="660">
        <v>94833</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2564137</v>
      </c>
      <c r="BH6" s="622"/>
      <c r="BI6" s="622"/>
      <c r="BJ6" s="622"/>
      <c r="BK6" s="622"/>
      <c r="BL6" s="622"/>
      <c r="BM6" s="622"/>
      <c r="BN6" s="623"/>
      <c r="BO6" s="659">
        <v>99.7</v>
      </c>
      <c r="BP6" s="659"/>
      <c r="BQ6" s="659"/>
      <c r="BR6" s="659"/>
      <c r="BS6" s="660">
        <v>27407</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101460</v>
      </c>
      <c r="CS6" s="622"/>
      <c r="CT6" s="622"/>
      <c r="CU6" s="622"/>
      <c r="CV6" s="622"/>
      <c r="CW6" s="622"/>
      <c r="CX6" s="622"/>
      <c r="CY6" s="623"/>
      <c r="CZ6" s="703">
        <v>1.2</v>
      </c>
      <c r="DA6" s="685"/>
      <c r="DB6" s="685"/>
      <c r="DC6" s="705"/>
      <c r="DD6" s="627" t="s">
        <v>121</v>
      </c>
      <c r="DE6" s="622"/>
      <c r="DF6" s="622"/>
      <c r="DG6" s="622"/>
      <c r="DH6" s="622"/>
      <c r="DI6" s="622"/>
      <c r="DJ6" s="622"/>
      <c r="DK6" s="622"/>
      <c r="DL6" s="622"/>
      <c r="DM6" s="622"/>
      <c r="DN6" s="622"/>
      <c r="DO6" s="622"/>
      <c r="DP6" s="623"/>
      <c r="DQ6" s="627">
        <v>101460</v>
      </c>
      <c r="DR6" s="622"/>
      <c r="DS6" s="622"/>
      <c r="DT6" s="622"/>
      <c r="DU6" s="622"/>
      <c r="DV6" s="622"/>
      <c r="DW6" s="622"/>
      <c r="DX6" s="622"/>
      <c r="DY6" s="622"/>
      <c r="DZ6" s="622"/>
      <c r="EA6" s="622"/>
      <c r="EB6" s="622"/>
      <c r="EC6" s="658"/>
    </row>
    <row r="7" spans="2:143" ht="11.25" customHeight="1">
      <c r="B7" s="618" t="s">
        <v>224</v>
      </c>
      <c r="C7" s="619"/>
      <c r="D7" s="619"/>
      <c r="E7" s="619"/>
      <c r="F7" s="619"/>
      <c r="G7" s="619"/>
      <c r="H7" s="619"/>
      <c r="I7" s="619"/>
      <c r="J7" s="619"/>
      <c r="K7" s="619"/>
      <c r="L7" s="619"/>
      <c r="M7" s="619"/>
      <c r="N7" s="619"/>
      <c r="O7" s="619"/>
      <c r="P7" s="619"/>
      <c r="Q7" s="620"/>
      <c r="R7" s="621">
        <v>618</v>
      </c>
      <c r="S7" s="622"/>
      <c r="T7" s="622"/>
      <c r="U7" s="622"/>
      <c r="V7" s="622"/>
      <c r="W7" s="622"/>
      <c r="X7" s="622"/>
      <c r="Y7" s="623"/>
      <c r="Z7" s="659">
        <v>0</v>
      </c>
      <c r="AA7" s="659"/>
      <c r="AB7" s="659"/>
      <c r="AC7" s="659"/>
      <c r="AD7" s="660">
        <v>618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1118676</v>
      </c>
      <c r="BH7" s="622"/>
      <c r="BI7" s="622"/>
      <c r="BJ7" s="622"/>
      <c r="BK7" s="622"/>
      <c r="BL7" s="622"/>
      <c r="BM7" s="622"/>
      <c r="BN7" s="623"/>
      <c r="BO7" s="659">
        <v>43.5</v>
      </c>
      <c r="BP7" s="659"/>
      <c r="BQ7" s="659"/>
      <c r="BR7" s="659"/>
      <c r="BS7" s="660">
        <v>27407</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1351127</v>
      </c>
      <c r="CS7" s="622"/>
      <c r="CT7" s="622"/>
      <c r="CU7" s="622"/>
      <c r="CV7" s="622"/>
      <c r="CW7" s="622"/>
      <c r="CX7" s="622"/>
      <c r="CY7" s="623"/>
      <c r="CZ7" s="659">
        <v>15.6</v>
      </c>
      <c r="DA7" s="659"/>
      <c r="DB7" s="659"/>
      <c r="DC7" s="659"/>
      <c r="DD7" s="627">
        <v>10886</v>
      </c>
      <c r="DE7" s="622"/>
      <c r="DF7" s="622"/>
      <c r="DG7" s="622"/>
      <c r="DH7" s="622"/>
      <c r="DI7" s="622"/>
      <c r="DJ7" s="622"/>
      <c r="DK7" s="622"/>
      <c r="DL7" s="622"/>
      <c r="DM7" s="622"/>
      <c r="DN7" s="622"/>
      <c r="DO7" s="622"/>
      <c r="DP7" s="623"/>
      <c r="DQ7" s="627">
        <v>1199540</v>
      </c>
      <c r="DR7" s="622"/>
      <c r="DS7" s="622"/>
      <c r="DT7" s="622"/>
      <c r="DU7" s="622"/>
      <c r="DV7" s="622"/>
      <c r="DW7" s="622"/>
      <c r="DX7" s="622"/>
      <c r="DY7" s="622"/>
      <c r="DZ7" s="622"/>
      <c r="EA7" s="622"/>
      <c r="EB7" s="622"/>
      <c r="EC7" s="658"/>
    </row>
    <row r="8" spans="2:143" ht="11.25" customHeight="1">
      <c r="B8" s="618" t="s">
        <v>227</v>
      </c>
      <c r="C8" s="619"/>
      <c r="D8" s="619"/>
      <c r="E8" s="619"/>
      <c r="F8" s="619"/>
      <c r="G8" s="619"/>
      <c r="H8" s="619"/>
      <c r="I8" s="619"/>
      <c r="J8" s="619"/>
      <c r="K8" s="619"/>
      <c r="L8" s="619"/>
      <c r="M8" s="619"/>
      <c r="N8" s="619"/>
      <c r="O8" s="619"/>
      <c r="P8" s="619"/>
      <c r="Q8" s="620"/>
      <c r="R8" s="621">
        <v>14350</v>
      </c>
      <c r="S8" s="622"/>
      <c r="T8" s="622"/>
      <c r="U8" s="622"/>
      <c r="V8" s="622"/>
      <c r="W8" s="622"/>
      <c r="X8" s="622"/>
      <c r="Y8" s="623"/>
      <c r="Z8" s="659">
        <v>0.2</v>
      </c>
      <c r="AA8" s="659"/>
      <c r="AB8" s="659"/>
      <c r="AC8" s="659"/>
      <c r="AD8" s="660">
        <v>14350</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39961</v>
      </c>
      <c r="BH8" s="622"/>
      <c r="BI8" s="622"/>
      <c r="BJ8" s="622"/>
      <c r="BK8" s="622"/>
      <c r="BL8" s="622"/>
      <c r="BM8" s="622"/>
      <c r="BN8" s="623"/>
      <c r="BO8" s="659">
        <v>1.6</v>
      </c>
      <c r="BP8" s="659"/>
      <c r="BQ8" s="659"/>
      <c r="BR8" s="659"/>
      <c r="BS8" s="660" t="s">
        <v>121</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3155531</v>
      </c>
      <c r="CS8" s="622"/>
      <c r="CT8" s="622"/>
      <c r="CU8" s="622"/>
      <c r="CV8" s="622"/>
      <c r="CW8" s="622"/>
      <c r="CX8" s="622"/>
      <c r="CY8" s="623"/>
      <c r="CZ8" s="659">
        <v>36.5</v>
      </c>
      <c r="DA8" s="659"/>
      <c r="DB8" s="659"/>
      <c r="DC8" s="659"/>
      <c r="DD8" s="627">
        <v>14839</v>
      </c>
      <c r="DE8" s="622"/>
      <c r="DF8" s="622"/>
      <c r="DG8" s="622"/>
      <c r="DH8" s="622"/>
      <c r="DI8" s="622"/>
      <c r="DJ8" s="622"/>
      <c r="DK8" s="622"/>
      <c r="DL8" s="622"/>
      <c r="DM8" s="622"/>
      <c r="DN8" s="622"/>
      <c r="DO8" s="622"/>
      <c r="DP8" s="623"/>
      <c r="DQ8" s="627">
        <v>1652776</v>
      </c>
      <c r="DR8" s="622"/>
      <c r="DS8" s="622"/>
      <c r="DT8" s="622"/>
      <c r="DU8" s="622"/>
      <c r="DV8" s="622"/>
      <c r="DW8" s="622"/>
      <c r="DX8" s="622"/>
      <c r="DY8" s="622"/>
      <c r="DZ8" s="622"/>
      <c r="EA8" s="622"/>
      <c r="EB8" s="622"/>
      <c r="EC8" s="658"/>
    </row>
    <row r="9" spans="2:143" ht="11.25" customHeight="1">
      <c r="B9" s="618" t="s">
        <v>230</v>
      </c>
      <c r="C9" s="619"/>
      <c r="D9" s="619"/>
      <c r="E9" s="619"/>
      <c r="F9" s="619"/>
      <c r="G9" s="619"/>
      <c r="H9" s="619"/>
      <c r="I9" s="619"/>
      <c r="J9" s="619"/>
      <c r="K9" s="619"/>
      <c r="L9" s="619"/>
      <c r="M9" s="619"/>
      <c r="N9" s="619"/>
      <c r="O9" s="619"/>
      <c r="P9" s="619"/>
      <c r="Q9" s="620"/>
      <c r="R9" s="621">
        <v>16591</v>
      </c>
      <c r="S9" s="622"/>
      <c r="T9" s="622"/>
      <c r="U9" s="622"/>
      <c r="V9" s="622"/>
      <c r="W9" s="622"/>
      <c r="X9" s="622"/>
      <c r="Y9" s="623"/>
      <c r="Z9" s="659">
        <v>0.2</v>
      </c>
      <c r="AA9" s="659"/>
      <c r="AB9" s="659"/>
      <c r="AC9" s="659"/>
      <c r="AD9" s="660">
        <v>16591</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964102</v>
      </c>
      <c r="BH9" s="622"/>
      <c r="BI9" s="622"/>
      <c r="BJ9" s="622"/>
      <c r="BK9" s="622"/>
      <c r="BL9" s="622"/>
      <c r="BM9" s="622"/>
      <c r="BN9" s="623"/>
      <c r="BO9" s="659">
        <v>37.5</v>
      </c>
      <c r="BP9" s="659"/>
      <c r="BQ9" s="659"/>
      <c r="BR9" s="659"/>
      <c r="BS9" s="660" t="s">
        <v>121</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575645</v>
      </c>
      <c r="CS9" s="622"/>
      <c r="CT9" s="622"/>
      <c r="CU9" s="622"/>
      <c r="CV9" s="622"/>
      <c r="CW9" s="622"/>
      <c r="CX9" s="622"/>
      <c r="CY9" s="623"/>
      <c r="CZ9" s="659">
        <v>6.7</v>
      </c>
      <c r="DA9" s="659"/>
      <c r="DB9" s="659"/>
      <c r="DC9" s="659"/>
      <c r="DD9" s="627">
        <v>16689</v>
      </c>
      <c r="DE9" s="622"/>
      <c r="DF9" s="622"/>
      <c r="DG9" s="622"/>
      <c r="DH9" s="622"/>
      <c r="DI9" s="622"/>
      <c r="DJ9" s="622"/>
      <c r="DK9" s="622"/>
      <c r="DL9" s="622"/>
      <c r="DM9" s="622"/>
      <c r="DN9" s="622"/>
      <c r="DO9" s="622"/>
      <c r="DP9" s="623"/>
      <c r="DQ9" s="627">
        <v>474793</v>
      </c>
      <c r="DR9" s="622"/>
      <c r="DS9" s="622"/>
      <c r="DT9" s="622"/>
      <c r="DU9" s="622"/>
      <c r="DV9" s="622"/>
      <c r="DW9" s="622"/>
      <c r="DX9" s="622"/>
      <c r="DY9" s="622"/>
      <c r="DZ9" s="622"/>
      <c r="EA9" s="622"/>
      <c r="EB9" s="622"/>
      <c r="EC9" s="658"/>
    </row>
    <row r="10" spans="2:143" ht="11.25" customHeight="1">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46974</v>
      </c>
      <c r="BH10" s="622"/>
      <c r="BI10" s="622"/>
      <c r="BJ10" s="622"/>
      <c r="BK10" s="622"/>
      <c r="BL10" s="622"/>
      <c r="BM10" s="622"/>
      <c r="BN10" s="623"/>
      <c r="BO10" s="659">
        <v>1.8</v>
      </c>
      <c r="BP10" s="659"/>
      <c r="BQ10" s="659"/>
      <c r="BR10" s="659"/>
      <c r="BS10" s="660">
        <v>8137</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7062</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7062</v>
      </c>
      <c r="DR10" s="622"/>
      <c r="DS10" s="622"/>
      <c r="DT10" s="622"/>
      <c r="DU10" s="622"/>
      <c r="DV10" s="622"/>
      <c r="DW10" s="622"/>
      <c r="DX10" s="622"/>
      <c r="DY10" s="622"/>
      <c r="DZ10" s="622"/>
      <c r="EA10" s="622"/>
      <c r="EB10" s="622"/>
      <c r="EC10" s="658"/>
    </row>
    <row r="11" spans="2:143" ht="11.25" customHeight="1">
      <c r="B11" s="618" t="s">
        <v>236</v>
      </c>
      <c r="C11" s="619"/>
      <c r="D11" s="619"/>
      <c r="E11" s="619"/>
      <c r="F11" s="619"/>
      <c r="G11" s="619"/>
      <c r="H11" s="619"/>
      <c r="I11" s="619"/>
      <c r="J11" s="619"/>
      <c r="K11" s="619"/>
      <c r="L11" s="619"/>
      <c r="M11" s="619"/>
      <c r="N11" s="619"/>
      <c r="O11" s="619"/>
      <c r="P11" s="619"/>
      <c r="Q11" s="620"/>
      <c r="R11" s="621">
        <v>516587</v>
      </c>
      <c r="S11" s="622"/>
      <c r="T11" s="622"/>
      <c r="U11" s="622"/>
      <c r="V11" s="622"/>
      <c r="W11" s="622"/>
      <c r="X11" s="622"/>
      <c r="Y11" s="623"/>
      <c r="Z11" s="624">
        <v>5.8</v>
      </c>
      <c r="AA11" s="625"/>
      <c r="AB11" s="625"/>
      <c r="AC11" s="626"/>
      <c r="AD11" s="627">
        <v>516587</v>
      </c>
      <c r="AE11" s="622"/>
      <c r="AF11" s="622"/>
      <c r="AG11" s="622"/>
      <c r="AH11" s="622"/>
      <c r="AI11" s="622"/>
      <c r="AJ11" s="622"/>
      <c r="AK11" s="623"/>
      <c r="AL11" s="624">
        <v>9.5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67639</v>
      </c>
      <c r="BH11" s="622"/>
      <c r="BI11" s="622"/>
      <c r="BJ11" s="622"/>
      <c r="BK11" s="622"/>
      <c r="BL11" s="622"/>
      <c r="BM11" s="622"/>
      <c r="BN11" s="623"/>
      <c r="BO11" s="659">
        <v>2.6</v>
      </c>
      <c r="BP11" s="659"/>
      <c r="BQ11" s="659"/>
      <c r="BR11" s="659"/>
      <c r="BS11" s="660">
        <v>19270</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446818</v>
      </c>
      <c r="CS11" s="622"/>
      <c r="CT11" s="622"/>
      <c r="CU11" s="622"/>
      <c r="CV11" s="622"/>
      <c r="CW11" s="622"/>
      <c r="CX11" s="622"/>
      <c r="CY11" s="623"/>
      <c r="CZ11" s="659">
        <v>5.2</v>
      </c>
      <c r="DA11" s="659"/>
      <c r="DB11" s="659"/>
      <c r="DC11" s="659"/>
      <c r="DD11" s="627">
        <v>131505</v>
      </c>
      <c r="DE11" s="622"/>
      <c r="DF11" s="622"/>
      <c r="DG11" s="622"/>
      <c r="DH11" s="622"/>
      <c r="DI11" s="622"/>
      <c r="DJ11" s="622"/>
      <c r="DK11" s="622"/>
      <c r="DL11" s="622"/>
      <c r="DM11" s="622"/>
      <c r="DN11" s="622"/>
      <c r="DO11" s="622"/>
      <c r="DP11" s="623"/>
      <c r="DQ11" s="627">
        <v>270152</v>
      </c>
      <c r="DR11" s="622"/>
      <c r="DS11" s="622"/>
      <c r="DT11" s="622"/>
      <c r="DU11" s="622"/>
      <c r="DV11" s="622"/>
      <c r="DW11" s="622"/>
      <c r="DX11" s="622"/>
      <c r="DY11" s="622"/>
      <c r="DZ11" s="622"/>
      <c r="EA11" s="622"/>
      <c r="EB11" s="622"/>
      <c r="EC11" s="658"/>
    </row>
    <row r="12" spans="2:143" ht="11.25" customHeight="1">
      <c r="B12" s="618" t="s">
        <v>239</v>
      </c>
      <c r="C12" s="619"/>
      <c r="D12" s="619"/>
      <c r="E12" s="619"/>
      <c r="F12" s="619"/>
      <c r="G12" s="619"/>
      <c r="H12" s="619"/>
      <c r="I12" s="619"/>
      <c r="J12" s="619"/>
      <c r="K12" s="619"/>
      <c r="L12" s="619"/>
      <c r="M12" s="619"/>
      <c r="N12" s="619"/>
      <c r="O12" s="619"/>
      <c r="P12" s="619"/>
      <c r="Q12" s="620"/>
      <c r="R12" s="621">
        <v>51611</v>
      </c>
      <c r="S12" s="622"/>
      <c r="T12" s="622"/>
      <c r="U12" s="622"/>
      <c r="V12" s="622"/>
      <c r="W12" s="622"/>
      <c r="X12" s="622"/>
      <c r="Y12" s="623"/>
      <c r="Z12" s="659">
        <v>0.6</v>
      </c>
      <c r="AA12" s="659"/>
      <c r="AB12" s="659"/>
      <c r="AC12" s="659"/>
      <c r="AD12" s="660">
        <v>51611</v>
      </c>
      <c r="AE12" s="660"/>
      <c r="AF12" s="660"/>
      <c r="AG12" s="660"/>
      <c r="AH12" s="660"/>
      <c r="AI12" s="660"/>
      <c r="AJ12" s="660"/>
      <c r="AK12" s="660"/>
      <c r="AL12" s="624">
        <v>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1215694</v>
      </c>
      <c r="BH12" s="622"/>
      <c r="BI12" s="622"/>
      <c r="BJ12" s="622"/>
      <c r="BK12" s="622"/>
      <c r="BL12" s="622"/>
      <c r="BM12" s="622"/>
      <c r="BN12" s="623"/>
      <c r="BO12" s="659">
        <v>47.3</v>
      </c>
      <c r="BP12" s="659"/>
      <c r="BQ12" s="659"/>
      <c r="BR12" s="659"/>
      <c r="BS12" s="660" t="s">
        <v>121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347019</v>
      </c>
      <c r="CS12" s="622"/>
      <c r="CT12" s="622"/>
      <c r="CU12" s="622"/>
      <c r="CV12" s="622"/>
      <c r="CW12" s="622"/>
      <c r="CX12" s="622"/>
      <c r="CY12" s="623"/>
      <c r="CZ12" s="659">
        <v>4</v>
      </c>
      <c r="DA12" s="659"/>
      <c r="DB12" s="659"/>
      <c r="DC12" s="659"/>
      <c r="DD12" s="627">
        <v>3838</v>
      </c>
      <c r="DE12" s="622"/>
      <c r="DF12" s="622"/>
      <c r="DG12" s="622"/>
      <c r="DH12" s="622"/>
      <c r="DI12" s="622"/>
      <c r="DJ12" s="622"/>
      <c r="DK12" s="622"/>
      <c r="DL12" s="622"/>
      <c r="DM12" s="622"/>
      <c r="DN12" s="622"/>
      <c r="DO12" s="622"/>
      <c r="DP12" s="623"/>
      <c r="DQ12" s="627">
        <v>246320</v>
      </c>
      <c r="DR12" s="622"/>
      <c r="DS12" s="622"/>
      <c r="DT12" s="622"/>
      <c r="DU12" s="622"/>
      <c r="DV12" s="622"/>
      <c r="DW12" s="622"/>
      <c r="DX12" s="622"/>
      <c r="DY12" s="622"/>
      <c r="DZ12" s="622"/>
      <c r="EA12" s="622"/>
      <c r="EB12" s="622"/>
      <c r="EC12" s="658"/>
    </row>
    <row r="13" spans="2:143" ht="11.25" customHeight="1">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1213354</v>
      </c>
      <c r="BH13" s="622"/>
      <c r="BI13" s="622"/>
      <c r="BJ13" s="622"/>
      <c r="BK13" s="622"/>
      <c r="BL13" s="622"/>
      <c r="BM13" s="622"/>
      <c r="BN13" s="623"/>
      <c r="BO13" s="659">
        <v>47.2</v>
      </c>
      <c r="BP13" s="659"/>
      <c r="BQ13" s="659"/>
      <c r="BR13" s="659"/>
      <c r="BS13" s="660" t="s">
        <v>121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661814</v>
      </c>
      <c r="CS13" s="622"/>
      <c r="CT13" s="622"/>
      <c r="CU13" s="622"/>
      <c r="CV13" s="622"/>
      <c r="CW13" s="622"/>
      <c r="CX13" s="622"/>
      <c r="CY13" s="623"/>
      <c r="CZ13" s="659">
        <v>7.7</v>
      </c>
      <c r="DA13" s="659"/>
      <c r="DB13" s="659"/>
      <c r="DC13" s="659"/>
      <c r="DD13" s="627">
        <v>415125</v>
      </c>
      <c r="DE13" s="622"/>
      <c r="DF13" s="622"/>
      <c r="DG13" s="622"/>
      <c r="DH13" s="622"/>
      <c r="DI13" s="622"/>
      <c r="DJ13" s="622"/>
      <c r="DK13" s="622"/>
      <c r="DL13" s="622"/>
      <c r="DM13" s="622"/>
      <c r="DN13" s="622"/>
      <c r="DO13" s="622"/>
      <c r="DP13" s="623"/>
      <c r="DQ13" s="627">
        <v>510430</v>
      </c>
      <c r="DR13" s="622"/>
      <c r="DS13" s="622"/>
      <c r="DT13" s="622"/>
      <c r="DU13" s="622"/>
      <c r="DV13" s="622"/>
      <c r="DW13" s="622"/>
      <c r="DX13" s="622"/>
      <c r="DY13" s="622"/>
      <c r="DZ13" s="622"/>
      <c r="EA13" s="622"/>
      <c r="EB13" s="622"/>
      <c r="EC13" s="658"/>
    </row>
    <row r="14" spans="2:143" ht="11.25" customHeight="1">
      <c r="B14" s="618" t="s">
        <v>245</v>
      </c>
      <c r="C14" s="619"/>
      <c r="D14" s="619"/>
      <c r="E14" s="619"/>
      <c r="F14" s="619"/>
      <c r="G14" s="619"/>
      <c r="H14" s="619"/>
      <c r="I14" s="619"/>
      <c r="J14" s="619"/>
      <c r="K14" s="619"/>
      <c r="L14" s="619"/>
      <c r="M14" s="619"/>
      <c r="N14" s="619"/>
      <c r="O14" s="619"/>
      <c r="P14" s="619"/>
      <c r="Q14" s="620"/>
      <c r="R14" s="621">
        <v>738</v>
      </c>
      <c r="S14" s="622"/>
      <c r="T14" s="622"/>
      <c r="U14" s="622"/>
      <c r="V14" s="622"/>
      <c r="W14" s="622"/>
      <c r="X14" s="622"/>
      <c r="Y14" s="623"/>
      <c r="Z14" s="659">
        <v>0</v>
      </c>
      <c r="AA14" s="659"/>
      <c r="AB14" s="659"/>
      <c r="AC14" s="659"/>
      <c r="AD14" s="660">
        <v>738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87582</v>
      </c>
      <c r="BH14" s="622"/>
      <c r="BI14" s="622"/>
      <c r="BJ14" s="622"/>
      <c r="BK14" s="622"/>
      <c r="BL14" s="622"/>
      <c r="BM14" s="622"/>
      <c r="BN14" s="623"/>
      <c r="BO14" s="659">
        <v>3.4</v>
      </c>
      <c r="BP14" s="659"/>
      <c r="BQ14" s="659"/>
      <c r="BR14" s="659"/>
      <c r="BS14" s="660" t="s">
        <v>121</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401937</v>
      </c>
      <c r="CS14" s="622"/>
      <c r="CT14" s="622"/>
      <c r="CU14" s="622"/>
      <c r="CV14" s="622"/>
      <c r="CW14" s="622"/>
      <c r="CX14" s="622"/>
      <c r="CY14" s="623"/>
      <c r="CZ14" s="659">
        <v>4.7</v>
      </c>
      <c r="DA14" s="659"/>
      <c r="DB14" s="659"/>
      <c r="DC14" s="659"/>
      <c r="DD14" s="627">
        <v>17363</v>
      </c>
      <c r="DE14" s="622"/>
      <c r="DF14" s="622"/>
      <c r="DG14" s="622"/>
      <c r="DH14" s="622"/>
      <c r="DI14" s="622"/>
      <c r="DJ14" s="622"/>
      <c r="DK14" s="622"/>
      <c r="DL14" s="622"/>
      <c r="DM14" s="622"/>
      <c r="DN14" s="622"/>
      <c r="DO14" s="622"/>
      <c r="DP14" s="623"/>
      <c r="DQ14" s="627">
        <v>382411</v>
      </c>
      <c r="DR14" s="622"/>
      <c r="DS14" s="622"/>
      <c r="DT14" s="622"/>
      <c r="DU14" s="622"/>
      <c r="DV14" s="622"/>
      <c r="DW14" s="622"/>
      <c r="DX14" s="622"/>
      <c r="DY14" s="622"/>
      <c r="DZ14" s="622"/>
      <c r="EA14" s="622"/>
      <c r="EB14" s="622"/>
      <c r="EC14" s="658"/>
    </row>
    <row r="15" spans="2:143" ht="11.25" customHeight="1">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142185</v>
      </c>
      <c r="BH15" s="622"/>
      <c r="BI15" s="622"/>
      <c r="BJ15" s="622"/>
      <c r="BK15" s="622"/>
      <c r="BL15" s="622"/>
      <c r="BM15" s="622"/>
      <c r="BN15" s="623"/>
      <c r="BO15" s="659">
        <v>5.5</v>
      </c>
      <c r="BP15" s="659"/>
      <c r="BQ15" s="659"/>
      <c r="BR15" s="659"/>
      <c r="BS15" s="660" t="s">
        <v>121</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969088</v>
      </c>
      <c r="CS15" s="622"/>
      <c r="CT15" s="622"/>
      <c r="CU15" s="622"/>
      <c r="CV15" s="622"/>
      <c r="CW15" s="622"/>
      <c r="CX15" s="622"/>
      <c r="CY15" s="623"/>
      <c r="CZ15" s="659">
        <v>11.2</v>
      </c>
      <c r="DA15" s="659"/>
      <c r="DB15" s="659"/>
      <c r="DC15" s="659"/>
      <c r="DD15" s="627">
        <v>76949</v>
      </c>
      <c r="DE15" s="622"/>
      <c r="DF15" s="622"/>
      <c r="DG15" s="622"/>
      <c r="DH15" s="622"/>
      <c r="DI15" s="622"/>
      <c r="DJ15" s="622"/>
      <c r="DK15" s="622"/>
      <c r="DL15" s="622"/>
      <c r="DM15" s="622"/>
      <c r="DN15" s="622"/>
      <c r="DO15" s="622"/>
      <c r="DP15" s="623"/>
      <c r="DQ15" s="627">
        <v>870184</v>
      </c>
      <c r="DR15" s="622"/>
      <c r="DS15" s="622"/>
      <c r="DT15" s="622"/>
      <c r="DU15" s="622"/>
      <c r="DV15" s="622"/>
      <c r="DW15" s="622"/>
      <c r="DX15" s="622"/>
      <c r="DY15" s="622"/>
      <c r="DZ15" s="622"/>
      <c r="EA15" s="622"/>
      <c r="EB15" s="622"/>
      <c r="EC15" s="658"/>
    </row>
    <row r="16" spans="2:143" ht="11.25" customHeight="1">
      <c r="B16" s="618" t="s">
        <v>251</v>
      </c>
      <c r="C16" s="619"/>
      <c r="D16" s="619"/>
      <c r="E16" s="619"/>
      <c r="F16" s="619"/>
      <c r="G16" s="619"/>
      <c r="H16" s="619"/>
      <c r="I16" s="619"/>
      <c r="J16" s="619"/>
      <c r="K16" s="619"/>
      <c r="L16" s="619"/>
      <c r="M16" s="619"/>
      <c r="N16" s="619"/>
      <c r="O16" s="619"/>
      <c r="P16" s="619"/>
      <c r="Q16" s="620"/>
      <c r="R16" s="621">
        <v>11531</v>
      </c>
      <c r="S16" s="622"/>
      <c r="T16" s="622"/>
      <c r="U16" s="622"/>
      <c r="V16" s="622"/>
      <c r="W16" s="622"/>
      <c r="X16" s="622"/>
      <c r="Y16" s="623"/>
      <c r="Z16" s="659">
        <v>0.1</v>
      </c>
      <c r="AA16" s="659"/>
      <c r="AB16" s="659"/>
      <c r="AC16" s="659"/>
      <c r="AD16" s="660">
        <v>11531</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8340</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8340</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32237</v>
      </c>
      <c r="S17" s="622"/>
      <c r="T17" s="622"/>
      <c r="U17" s="622"/>
      <c r="V17" s="622"/>
      <c r="W17" s="622"/>
      <c r="X17" s="622"/>
      <c r="Y17" s="623"/>
      <c r="Z17" s="659">
        <v>0.4</v>
      </c>
      <c r="AA17" s="659"/>
      <c r="AB17" s="659"/>
      <c r="AC17" s="659"/>
      <c r="AD17" s="660">
        <v>32237</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613013</v>
      </c>
      <c r="CS17" s="622"/>
      <c r="CT17" s="622"/>
      <c r="CU17" s="622"/>
      <c r="CV17" s="622"/>
      <c r="CW17" s="622"/>
      <c r="CX17" s="622"/>
      <c r="CY17" s="623"/>
      <c r="CZ17" s="659">
        <v>7.1</v>
      </c>
      <c r="DA17" s="659"/>
      <c r="DB17" s="659"/>
      <c r="DC17" s="659"/>
      <c r="DD17" s="627" t="s">
        <v>121</v>
      </c>
      <c r="DE17" s="622"/>
      <c r="DF17" s="622"/>
      <c r="DG17" s="622"/>
      <c r="DH17" s="622"/>
      <c r="DI17" s="622"/>
      <c r="DJ17" s="622"/>
      <c r="DK17" s="622"/>
      <c r="DL17" s="622"/>
      <c r="DM17" s="622"/>
      <c r="DN17" s="622"/>
      <c r="DO17" s="622"/>
      <c r="DP17" s="623"/>
      <c r="DQ17" s="627">
        <v>607796</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v>17383</v>
      </c>
      <c r="S18" s="622"/>
      <c r="T18" s="622"/>
      <c r="U18" s="622"/>
      <c r="V18" s="622"/>
      <c r="W18" s="622"/>
      <c r="X18" s="622"/>
      <c r="Y18" s="623"/>
      <c r="Z18" s="659">
        <v>0.2</v>
      </c>
      <c r="AA18" s="659"/>
      <c r="AB18" s="659"/>
      <c r="AC18" s="659"/>
      <c r="AD18" s="660">
        <v>17383</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v>464</v>
      </c>
      <c r="CS18" s="622"/>
      <c r="CT18" s="622"/>
      <c r="CU18" s="622"/>
      <c r="CV18" s="622"/>
      <c r="CW18" s="622"/>
      <c r="CX18" s="622"/>
      <c r="CY18" s="623"/>
      <c r="CZ18" s="659">
        <v>0</v>
      </c>
      <c r="DA18" s="659"/>
      <c r="DB18" s="659"/>
      <c r="DC18" s="659"/>
      <c r="DD18" s="627" t="s">
        <v>121</v>
      </c>
      <c r="DE18" s="622"/>
      <c r="DF18" s="622"/>
      <c r="DG18" s="622"/>
      <c r="DH18" s="622"/>
      <c r="DI18" s="622"/>
      <c r="DJ18" s="622"/>
      <c r="DK18" s="622"/>
      <c r="DL18" s="622"/>
      <c r="DM18" s="622"/>
      <c r="DN18" s="622"/>
      <c r="DO18" s="622"/>
      <c r="DP18" s="623"/>
      <c r="DQ18" s="627">
        <v>464</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v>16570</v>
      </c>
      <c r="S19" s="622"/>
      <c r="T19" s="622"/>
      <c r="U19" s="622"/>
      <c r="V19" s="622"/>
      <c r="W19" s="622"/>
      <c r="X19" s="622"/>
      <c r="Y19" s="623"/>
      <c r="Z19" s="659">
        <v>0.2</v>
      </c>
      <c r="AA19" s="659"/>
      <c r="AB19" s="659"/>
      <c r="AC19" s="659"/>
      <c r="AD19" s="660">
        <v>16570</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6556</v>
      </c>
      <c r="BH19" s="622"/>
      <c r="BI19" s="622"/>
      <c r="BJ19" s="622"/>
      <c r="BK19" s="622"/>
      <c r="BL19" s="622"/>
      <c r="BM19" s="622"/>
      <c r="BN19" s="623"/>
      <c r="BO19" s="659">
        <v>0.3</v>
      </c>
      <c r="BP19" s="659"/>
      <c r="BQ19" s="659"/>
      <c r="BR19" s="659"/>
      <c r="BS19" s="660" t="s">
        <v>121</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c r="B20" s="696" t="s">
        <v>263</v>
      </c>
      <c r="C20" s="697"/>
      <c r="D20" s="697"/>
      <c r="E20" s="697"/>
      <c r="F20" s="697"/>
      <c r="G20" s="697"/>
      <c r="H20" s="697"/>
      <c r="I20" s="697"/>
      <c r="J20" s="697"/>
      <c r="K20" s="697"/>
      <c r="L20" s="697"/>
      <c r="M20" s="697"/>
      <c r="N20" s="697"/>
      <c r="O20" s="697"/>
      <c r="P20" s="697"/>
      <c r="Q20" s="698"/>
      <c r="R20" s="621">
        <v>813</v>
      </c>
      <c r="S20" s="622"/>
      <c r="T20" s="622"/>
      <c r="U20" s="622"/>
      <c r="V20" s="622"/>
      <c r="W20" s="622"/>
      <c r="X20" s="622"/>
      <c r="Y20" s="623"/>
      <c r="Z20" s="659">
        <v>0</v>
      </c>
      <c r="AA20" s="659"/>
      <c r="AB20" s="659"/>
      <c r="AC20" s="659"/>
      <c r="AD20" s="660">
        <v>813</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6556</v>
      </c>
      <c r="BH20" s="622"/>
      <c r="BI20" s="622"/>
      <c r="BJ20" s="622"/>
      <c r="BK20" s="622"/>
      <c r="BL20" s="622"/>
      <c r="BM20" s="622"/>
      <c r="BN20" s="623"/>
      <c r="BO20" s="659">
        <v>0.3</v>
      </c>
      <c r="BP20" s="659"/>
      <c r="BQ20" s="659"/>
      <c r="BR20" s="659"/>
      <c r="BS20" s="660" t="s">
        <v>121</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8639318</v>
      </c>
      <c r="CS20" s="622"/>
      <c r="CT20" s="622"/>
      <c r="CU20" s="622"/>
      <c r="CV20" s="622"/>
      <c r="CW20" s="622"/>
      <c r="CX20" s="622"/>
      <c r="CY20" s="623"/>
      <c r="CZ20" s="659">
        <v>100</v>
      </c>
      <c r="DA20" s="659"/>
      <c r="DB20" s="659"/>
      <c r="DC20" s="659"/>
      <c r="DD20" s="627">
        <v>687194</v>
      </c>
      <c r="DE20" s="622"/>
      <c r="DF20" s="622"/>
      <c r="DG20" s="622"/>
      <c r="DH20" s="622"/>
      <c r="DI20" s="622"/>
      <c r="DJ20" s="622"/>
      <c r="DK20" s="622"/>
      <c r="DL20" s="622"/>
      <c r="DM20" s="622"/>
      <c r="DN20" s="622"/>
      <c r="DO20" s="622"/>
      <c r="DP20" s="623"/>
      <c r="DQ20" s="627">
        <v>6331728</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2386893</v>
      </c>
      <c r="S21" s="622"/>
      <c r="T21" s="622"/>
      <c r="U21" s="622"/>
      <c r="V21" s="622"/>
      <c r="W21" s="622"/>
      <c r="X21" s="622"/>
      <c r="Y21" s="623"/>
      <c r="Z21" s="659">
        <v>26.8</v>
      </c>
      <c r="AA21" s="659"/>
      <c r="AB21" s="659"/>
      <c r="AC21" s="659"/>
      <c r="AD21" s="660">
        <v>2093198</v>
      </c>
      <c r="AE21" s="660"/>
      <c r="AF21" s="660"/>
      <c r="AG21" s="660"/>
      <c r="AH21" s="660"/>
      <c r="AI21" s="660"/>
      <c r="AJ21" s="660"/>
      <c r="AK21" s="660"/>
      <c r="AL21" s="624">
        <v>38.6</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6556</v>
      </c>
      <c r="BH21" s="622"/>
      <c r="BI21" s="622"/>
      <c r="BJ21" s="622"/>
      <c r="BK21" s="622"/>
      <c r="BL21" s="622"/>
      <c r="BM21" s="622"/>
      <c r="BN21" s="623"/>
      <c r="BO21" s="659">
        <v>0.3</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2093198</v>
      </c>
      <c r="S22" s="622"/>
      <c r="T22" s="622"/>
      <c r="U22" s="622"/>
      <c r="V22" s="622"/>
      <c r="W22" s="622"/>
      <c r="X22" s="622"/>
      <c r="Y22" s="623"/>
      <c r="Z22" s="659">
        <v>23.5</v>
      </c>
      <c r="AA22" s="659"/>
      <c r="AB22" s="659"/>
      <c r="AC22" s="659"/>
      <c r="AD22" s="660">
        <v>2093198</v>
      </c>
      <c r="AE22" s="660"/>
      <c r="AF22" s="660"/>
      <c r="AG22" s="660"/>
      <c r="AH22" s="660"/>
      <c r="AI22" s="660"/>
      <c r="AJ22" s="660"/>
      <c r="AK22" s="660"/>
      <c r="AL22" s="624">
        <v>38.6</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271</v>
      </c>
      <c r="C23" s="619"/>
      <c r="D23" s="619"/>
      <c r="E23" s="619"/>
      <c r="F23" s="619"/>
      <c r="G23" s="619"/>
      <c r="H23" s="619"/>
      <c r="I23" s="619"/>
      <c r="J23" s="619"/>
      <c r="K23" s="619"/>
      <c r="L23" s="619"/>
      <c r="M23" s="619"/>
      <c r="N23" s="619"/>
      <c r="O23" s="619"/>
      <c r="P23" s="619"/>
      <c r="Q23" s="620"/>
      <c r="R23" s="621">
        <v>292533</v>
      </c>
      <c r="S23" s="622"/>
      <c r="T23" s="622"/>
      <c r="U23" s="622"/>
      <c r="V23" s="622"/>
      <c r="W23" s="622"/>
      <c r="X23" s="622"/>
      <c r="Y23" s="623"/>
      <c r="Z23" s="659">
        <v>3.3</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c r="B24" s="618" t="s">
        <v>278</v>
      </c>
      <c r="C24" s="619"/>
      <c r="D24" s="619"/>
      <c r="E24" s="619"/>
      <c r="F24" s="619"/>
      <c r="G24" s="619"/>
      <c r="H24" s="619"/>
      <c r="I24" s="619"/>
      <c r="J24" s="619"/>
      <c r="K24" s="619"/>
      <c r="L24" s="619"/>
      <c r="M24" s="619"/>
      <c r="N24" s="619"/>
      <c r="O24" s="619"/>
      <c r="P24" s="619"/>
      <c r="Q24" s="620"/>
      <c r="R24" s="621">
        <v>1162</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4076975</v>
      </c>
      <c r="CS24" s="677"/>
      <c r="CT24" s="677"/>
      <c r="CU24" s="677"/>
      <c r="CV24" s="677"/>
      <c r="CW24" s="677"/>
      <c r="CX24" s="677"/>
      <c r="CY24" s="702"/>
      <c r="CZ24" s="703">
        <v>47.2</v>
      </c>
      <c r="DA24" s="685"/>
      <c r="DB24" s="685"/>
      <c r="DC24" s="705"/>
      <c r="DD24" s="701">
        <v>2658720</v>
      </c>
      <c r="DE24" s="677"/>
      <c r="DF24" s="677"/>
      <c r="DG24" s="677"/>
      <c r="DH24" s="677"/>
      <c r="DI24" s="677"/>
      <c r="DJ24" s="677"/>
      <c r="DK24" s="702"/>
      <c r="DL24" s="701">
        <v>2460137</v>
      </c>
      <c r="DM24" s="677"/>
      <c r="DN24" s="677"/>
      <c r="DO24" s="677"/>
      <c r="DP24" s="677"/>
      <c r="DQ24" s="677"/>
      <c r="DR24" s="677"/>
      <c r="DS24" s="677"/>
      <c r="DT24" s="677"/>
      <c r="DU24" s="677"/>
      <c r="DV24" s="702"/>
      <c r="DW24" s="703">
        <v>45</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5714065</v>
      </c>
      <c r="S25" s="622"/>
      <c r="T25" s="622"/>
      <c r="U25" s="622"/>
      <c r="V25" s="622"/>
      <c r="W25" s="622"/>
      <c r="X25" s="622"/>
      <c r="Y25" s="623"/>
      <c r="Z25" s="659">
        <v>64.2</v>
      </c>
      <c r="AA25" s="659"/>
      <c r="AB25" s="659"/>
      <c r="AC25" s="659"/>
      <c r="AD25" s="660">
        <v>5420370</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1441089</v>
      </c>
      <c r="CS25" s="634"/>
      <c r="CT25" s="634"/>
      <c r="CU25" s="634"/>
      <c r="CV25" s="634"/>
      <c r="CW25" s="634"/>
      <c r="CX25" s="634"/>
      <c r="CY25" s="635"/>
      <c r="CZ25" s="624">
        <v>16.7</v>
      </c>
      <c r="DA25" s="636"/>
      <c r="DB25" s="636"/>
      <c r="DC25" s="637"/>
      <c r="DD25" s="627">
        <v>1322145</v>
      </c>
      <c r="DE25" s="634"/>
      <c r="DF25" s="634"/>
      <c r="DG25" s="634"/>
      <c r="DH25" s="634"/>
      <c r="DI25" s="634"/>
      <c r="DJ25" s="634"/>
      <c r="DK25" s="635"/>
      <c r="DL25" s="627">
        <v>1317809</v>
      </c>
      <c r="DM25" s="634"/>
      <c r="DN25" s="634"/>
      <c r="DO25" s="634"/>
      <c r="DP25" s="634"/>
      <c r="DQ25" s="634"/>
      <c r="DR25" s="634"/>
      <c r="DS25" s="634"/>
      <c r="DT25" s="634"/>
      <c r="DU25" s="634"/>
      <c r="DV25" s="635"/>
      <c r="DW25" s="624">
        <v>24.1</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v>1265</v>
      </c>
      <c r="S26" s="622"/>
      <c r="T26" s="622"/>
      <c r="U26" s="622"/>
      <c r="V26" s="622"/>
      <c r="W26" s="622"/>
      <c r="X26" s="622"/>
      <c r="Y26" s="623"/>
      <c r="Z26" s="659">
        <v>0</v>
      </c>
      <c r="AA26" s="659"/>
      <c r="AB26" s="659"/>
      <c r="AC26" s="659"/>
      <c r="AD26" s="660">
        <v>1265</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862436</v>
      </c>
      <c r="CS26" s="622"/>
      <c r="CT26" s="622"/>
      <c r="CU26" s="622"/>
      <c r="CV26" s="622"/>
      <c r="CW26" s="622"/>
      <c r="CX26" s="622"/>
      <c r="CY26" s="623"/>
      <c r="CZ26" s="624">
        <v>10</v>
      </c>
      <c r="DA26" s="636"/>
      <c r="DB26" s="636"/>
      <c r="DC26" s="637"/>
      <c r="DD26" s="627">
        <v>772897</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46011</v>
      </c>
      <c r="S27" s="622"/>
      <c r="T27" s="622"/>
      <c r="U27" s="622"/>
      <c r="V27" s="622"/>
      <c r="W27" s="622"/>
      <c r="X27" s="622"/>
      <c r="Y27" s="623"/>
      <c r="Z27" s="659">
        <v>0.5</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2570693</v>
      </c>
      <c r="BH27" s="622"/>
      <c r="BI27" s="622"/>
      <c r="BJ27" s="622"/>
      <c r="BK27" s="622"/>
      <c r="BL27" s="622"/>
      <c r="BM27" s="622"/>
      <c r="BN27" s="623"/>
      <c r="BO27" s="659">
        <v>100</v>
      </c>
      <c r="BP27" s="659"/>
      <c r="BQ27" s="659"/>
      <c r="BR27" s="659"/>
      <c r="BS27" s="660">
        <v>27407</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2022873</v>
      </c>
      <c r="CS27" s="634"/>
      <c r="CT27" s="634"/>
      <c r="CU27" s="634"/>
      <c r="CV27" s="634"/>
      <c r="CW27" s="634"/>
      <c r="CX27" s="634"/>
      <c r="CY27" s="635"/>
      <c r="CZ27" s="624">
        <v>23.4</v>
      </c>
      <c r="DA27" s="636"/>
      <c r="DB27" s="636"/>
      <c r="DC27" s="637"/>
      <c r="DD27" s="627">
        <v>728779</v>
      </c>
      <c r="DE27" s="634"/>
      <c r="DF27" s="634"/>
      <c r="DG27" s="634"/>
      <c r="DH27" s="634"/>
      <c r="DI27" s="634"/>
      <c r="DJ27" s="634"/>
      <c r="DK27" s="635"/>
      <c r="DL27" s="627">
        <v>534532</v>
      </c>
      <c r="DM27" s="634"/>
      <c r="DN27" s="634"/>
      <c r="DO27" s="634"/>
      <c r="DP27" s="634"/>
      <c r="DQ27" s="634"/>
      <c r="DR27" s="634"/>
      <c r="DS27" s="634"/>
      <c r="DT27" s="634"/>
      <c r="DU27" s="634"/>
      <c r="DV27" s="635"/>
      <c r="DW27" s="624">
        <v>9.8000000000000007</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38234</v>
      </c>
      <c r="S28" s="622"/>
      <c r="T28" s="622"/>
      <c r="U28" s="622"/>
      <c r="V28" s="622"/>
      <c r="W28" s="622"/>
      <c r="X28" s="622"/>
      <c r="Y28" s="623"/>
      <c r="Z28" s="659">
        <v>0.4</v>
      </c>
      <c r="AA28" s="659"/>
      <c r="AB28" s="659"/>
      <c r="AC28" s="659"/>
      <c r="AD28" s="660">
        <v>5453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613013</v>
      </c>
      <c r="CS28" s="622"/>
      <c r="CT28" s="622"/>
      <c r="CU28" s="622"/>
      <c r="CV28" s="622"/>
      <c r="CW28" s="622"/>
      <c r="CX28" s="622"/>
      <c r="CY28" s="623"/>
      <c r="CZ28" s="624">
        <v>7.1</v>
      </c>
      <c r="DA28" s="636"/>
      <c r="DB28" s="636"/>
      <c r="DC28" s="637"/>
      <c r="DD28" s="627">
        <v>607796</v>
      </c>
      <c r="DE28" s="622"/>
      <c r="DF28" s="622"/>
      <c r="DG28" s="622"/>
      <c r="DH28" s="622"/>
      <c r="DI28" s="622"/>
      <c r="DJ28" s="622"/>
      <c r="DK28" s="623"/>
      <c r="DL28" s="627">
        <v>607796</v>
      </c>
      <c r="DM28" s="622"/>
      <c r="DN28" s="622"/>
      <c r="DO28" s="622"/>
      <c r="DP28" s="622"/>
      <c r="DQ28" s="622"/>
      <c r="DR28" s="622"/>
      <c r="DS28" s="622"/>
      <c r="DT28" s="622"/>
      <c r="DU28" s="622"/>
      <c r="DV28" s="623"/>
      <c r="DW28" s="624">
        <v>11.1</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13789</v>
      </c>
      <c r="S29" s="622"/>
      <c r="T29" s="622"/>
      <c r="U29" s="622"/>
      <c r="V29" s="622"/>
      <c r="W29" s="622"/>
      <c r="X29" s="622"/>
      <c r="Y29" s="623"/>
      <c r="Z29" s="659">
        <v>0.2</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613013</v>
      </c>
      <c r="CS29" s="634"/>
      <c r="CT29" s="634"/>
      <c r="CU29" s="634"/>
      <c r="CV29" s="634"/>
      <c r="CW29" s="634"/>
      <c r="CX29" s="634"/>
      <c r="CY29" s="635"/>
      <c r="CZ29" s="624">
        <v>7.1</v>
      </c>
      <c r="DA29" s="636"/>
      <c r="DB29" s="636"/>
      <c r="DC29" s="637"/>
      <c r="DD29" s="627">
        <v>607796</v>
      </c>
      <c r="DE29" s="634"/>
      <c r="DF29" s="634"/>
      <c r="DG29" s="634"/>
      <c r="DH29" s="634"/>
      <c r="DI29" s="634"/>
      <c r="DJ29" s="634"/>
      <c r="DK29" s="635"/>
      <c r="DL29" s="627">
        <v>607796</v>
      </c>
      <c r="DM29" s="634"/>
      <c r="DN29" s="634"/>
      <c r="DO29" s="634"/>
      <c r="DP29" s="634"/>
      <c r="DQ29" s="634"/>
      <c r="DR29" s="634"/>
      <c r="DS29" s="634"/>
      <c r="DT29" s="634"/>
      <c r="DU29" s="634"/>
      <c r="DV29" s="635"/>
      <c r="DW29" s="624">
        <v>11.1</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1371866</v>
      </c>
      <c r="S30" s="622"/>
      <c r="T30" s="622"/>
      <c r="U30" s="622"/>
      <c r="V30" s="622"/>
      <c r="W30" s="622"/>
      <c r="X30" s="622"/>
      <c r="Y30" s="623"/>
      <c r="Z30" s="659">
        <v>15.4</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600286</v>
      </c>
      <c r="CS30" s="622"/>
      <c r="CT30" s="622"/>
      <c r="CU30" s="622"/>
      <c r="CV30" s="622"/>
      <c r="CW30" s="622"/>
      <c r="CX30" s="622"/>
      <c r="CY30" s="623"/>
      <c r="CZ30" s="624">
        <v>6.9</v>
      </c>
      <c r="DA30" s="636"/>
      <c r="DB30" s="636"/>
      <c r="DC30" s="637"/>
      <c r="DD30" s="627">
        <v>595069</v>
      </c>
      <c r="DE30" s="622"/>
      <c r="DF30" s="622"/>
      <c r="DG30" s="622"/>
      <c r="DH30" s="622"/>
      <c r="DI30" s="622"/>
      <c r="DJ30" s="622"/>
      <c r="DK30" s="623"/>
      <c r="DL30" s="627">
        <v>595069</v>
      </c>
      <c r="DM30" s="622"/>
      <c r="DN30" s="622"/>
      <c r="DO30" s="622"/>
      <c r="DP30" s="622"/>
      <c r="DQ30" s="622"/>
      <c r="DR30" s="622"/>
      <c r="DS30" s="622"/>
      <c r="DT30" s="622"/>
      <c r="DU30" s="622"/>
      <c r="DV30" s="623"/>
      <c r="DW30" s="624">
        <v>10.9</v>
      </c>
      <c r="DX30" s="636"/>
      <c r="DY30" s="636"/>
      <c r="DZ30" s="636"/>
      <c r="EA30" s="636"/>
      <c r="EB30" s="636"/>
      <c r="EC30" s="648"/>
    </row>
    <row r="31" spans="2:133" ht="11.25" customHeight="1">
      <c r="B31" s="696" t="s">
        <v>298</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98.8</v>
      </c>
      <c r="BH31" s="684"/>
      <c r="BI31" s="684"/>
      <c r="BJ31" s="684"/>
      <c r="BK31" s="684"/>
      <c r="BL31" s="684"/>
      <c r="BM31" s="685">
        <v>94.2</v>
      </c>
      <c r="BN31" s="684"/>
      <c r="BO31" s="684"/>
      <c r="BP31" s="684"/>
      <c r="BQ31" s="686"/>
      <c r="BR31" s="683">
        <v>98.2</v>
      </c>
      <c r="BS31" s="684"/>
      <c r="BT31" s="684"/>
      <c r="BU31" s="684"/>
      <c r="BV31" s="684"/>
      <c r="BW31" s="684"/>
      <c r="BX31" s="685">
        <v>93.6</v>
      </c>
      <c r="BY31" s="684"/>
      <c r="BZ31" s="684"/>
      <c r="CA31" s="684"/>
      <c r="CB31" s="686"/>
      <c r="CD31" s="642"/>
      <c r="CE31" s="643"/>
      <c r="CF31" s="618" t="s">
        <v>301</v>
      </c>
      <c r="CG31" s="619"/>
      <c r="CH31" s="619"/>
      <c r="CI31" s="619"/>
      <c r="CJ31" s="619"/>
      <c r="CK31" s="619"/>
      <c r="CL31" s="619"/>
      <c r="CM31" s="619"/>
      <c r="CN31" s="619"/>
      <c r="CO31" s="619"/>
      <c r="CP31" s="619"/>
      <c r="CQ31" s="620"/>
      <c r="CR31" s="621">
        <v>12727</v>
      </c>
      <c r="CS31" s="634"/>
      <c r="CT31" s="634"/>
      <c r="CU31" s="634"/>
      <c r="CV31" s="634"/>
      <c r="CW31" s="634"/>
      <c r="CX31" s="634"/>
      <c r="CY31" s="635"/>
      <c r="CZ31" s="624">
        <v>0.1</v>
      </c>
      <c r="DA31" s="636"/>
      <c r="DB31" s="636"/>
      <c r="DC31" s="637"/>
      <c r="DD31" s="627">
        <v>12727</v>
      </c>
      <c r="DE31" s="634"/>
      <c r="DF31" s="634"/>
      <c r="DG31" s="634"/>
      <c r="DH31" s="634"/>
      <c r="DI31" s="634"/>
      <c r="DJ31" s="634"/>
      <c r="DK31" s="635"/>
      <c r="DL31" s="627">
        <v>12727</v>
      </c>
      <c r="DM31" s="634"/>
      <c r="DN31" s="634"/>
      <c r="DO31" s="634"/>
      <c r="DP31" s="634"/>
      <c r="DQ31" s="634"/>
      <c r="DR31" s="634"/>
      <c r="DS31" s="634"/>
      <c r="DT31" s="634"/>
      <c r="DU31" s="634"/>
      <c r="DV31" s="635"/>
      <c r="DW31" s="624">
        <v>0.2</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824884</v>
      </c>
      <c r="S32" s="622"/>
      <c r="T32" s="622"/>
      <c r="U32" s="622"/>
      <c r="V32" s="622"/>
      <c r="W32" s="622"/>
      <c r="X32" s="622"/>
      <c r="Y32" s="623"/>
      <c r="Z32" s="659">
        <v>9.3000000000000007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303</v>
      </c>
      <c r="AX32" s="618" t="s">
        <v>304</v>
      </c>
      <c r="AY32" s="619"/>
      <c r="AZ32" s="619"/>
      <c r="BA32" s="619"/>
      <c r="BB32" s="619"/>
      <c r="BC32" s="619"/>
      <c r="BD32" s="619"/>
      <c r="BE32" s="619"/>
      <c r="BF32" s="620"/>
      <c r="BG32" s="692">
        <v>99.2</v>
      </c>
      <c r="BH32" s="634"/>
      <c r="BI32" s="634"/>
      <c r="BJ32" s="634"/>
      <c r="BK32" s="634"/>
      <c r="BL32" s="634"/>
      <c r="BM32" s="625">
        <v>96.7</v>
      </c>
      <c r="BN32" s="634"/>
      <c r="BO32" s="634"/>
      <c r="BP32" s="634"/>
      <c r="BQ32" s="657"/>
      <c r="BR32" s="692">
        <v>98.8</v>
      </c>
      <c r="BS32" s="634"/>
      <c r="BT32" s="634"/>
      <c r="BU32" s="634"/>
      <c r="BV32" s="634"/>
      <c r="BW32" s="634"/>
      <c r="BX32" s="625">
        <v>96.1</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28409</v>
      </c>
      <c r="S33" s="622"/>
      <c r="T33" s="622"/>
      <c r="U33" s="622"/>
      <c r="V33" s="622"/>
      <c r="W33" s="622"/>
      <c r="X33" s="622"/>
      <c r="Y33" s="623"/>
      <c r="Z33" s="659">
        <v>0.3</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98.4</v>
      </c>
      <c r="BH33" s="606"/>
      <c r="BI33" s="606"/>
      <c r="BJ33" s="606"/>
      <c r="BK33" s="606"/>
      <c r="BL33" s="606"/>
      <c r="BM33" s="652">
        <v>91.5</v>
      </c>
      <c r="BN33" s="606"/>
      <c r="BO33" s="606"/>
      <c r="BP33" s="606"/>
      <c r="BQ33" s="669"/>
      <c r="BR33" s="682">
        <v>97.5</v>
      </c>
      <c r="BS33" s="606"/>
      <c r="BT33" s="606"/>
      <c r="BU33" s="606"/>
      <c r="BV33" s="606"/>
      <c r="BW33" s="606"/>
      <c r="BX33" s="652">
        <v>90.8</v>
      </c>
      <c r="BY33" s="606"/>
      <c r="BZ33" s="606"/>
      <c r="CA33" s="606"/>
      <c r="CB33" s="669"/>
      <c r="CD33" s="618" t="s">
        <v>308</v>
      </c>
      <c r="CE33" s="619"/>
      <c r="CF33" s="619"/>
      <c r="CG33" s="619"/>
      <c r="CH33" s="619"/>
      <c r="CI33" s="619"/>
      <c r="CJ33" s="619"/>
      <c r="CK33" s="619"/>
      <c r="CL33" s="619"/>
      <c r="CM33" s="619"/>
      <c r="CN33" s="619"/>
      <c r="CO33" s="619"/>
      <c r="CP33" s="619"/>
      <c r="CQ33" s="620"/>
      <c r="CR33" s="621">
        <v>3866809</v>
      </c>
      <c r="CS33" s="634"/>
      <c r="CT33" s="634"/>
      <c r="CU33" s="634"/>
      <c r="CV33" s="634"/>
      <c r="CW33" s="634"/>
      <c r="CX33" s="634"/>
      <c r="CY33" s="635"/>
      <c r="CZ33" s="624">
        <v>44.8</v>
      </c>
      <c r="DA33" s="636"/>
      <c r="DB33" s="636"/>
      <c r="DC33" s="637"/>
      <c r="DD33" s="627">
        <v>3258934</v>
      </c>
      <c r="DE33" s="634"/>
      <c r="DF33" s="634"/>
      <c r="DG33" s="634"/>
      <c r="DH33" s="634"/>
      <c r="DI33" s="634"/>
      <c r="DJ33" s="634"/>
      <c r="DK33" s="635"/>
      <c r="DL33" s="627">
        <v>2405929</v>
      </c>
      <c r="DM33" s="634"/>
      <c r="DN33" s="634"/>
      <c r="DO33" s="634"/>
      <c r="DP33" s="634"/>
      <c r="DQ33" s="634"/>
      <c r="DR33" s="634"/>
      <c r="DS33" s="634"/>
      <c r="DT33" s="634"/>
      <c r="DU33" s="634"/>
      <c r="DV33" s="635"/>
      <c r="DW33" s="624">
        <v>44</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87770</v>
      </c>
      <c r="S34" s="622"/>
      <c r="T34" s="622"/>
      <c r="U34" s="622"/>
      <c r="V34" s="622"/>
      <c r="W34" s="622"/>
      <c r="X34" s="622"/>
      <c r="Y34" s="623"/>
      <c r="Z34" s="659">
        <v>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1294121</v>
      </c>
      <c r="CS34" s="622"/>
      <c r="CT34" s="622"/>
      <c r="CU34" s="622"/>
      <c r="CV34" s="622"/>
      <c r="CW34" s="622"/>
      <c r="CX34" s="622"/>
      <c r="CY34" s="623"/>
      <c r="CZ34" s="624">
        <v>15</v>
      </c>
      <c r="DA34" s="636"/>
      <c r="DB34" s="636"/>
      <c r="DC34" s="637"/>
      <c r="DD34" s="627">
        <v>984358</v>
      </c>
      <c r="DE34" s="622"/>
      <c r="DF34" s="622"/>
      <c r="DG34" s="622"/>
      <c r="DH34" s="622"/>
      <c r="DI34" s="622"/>
      <c r="DJ34" s="622"/>
      <c r="DK34" s="623"/>
      <c r="DL34" s="627">
        <v>807081</v>
      </c>
      <c r="DM34" s="622"/>
      <c r="DN34" s="622"/>
      <c r="DO34" s="622"/>
      <c r="DP34" s="622"/>
      <c r="DQ34" s="622"/>
      <c r="DR34" s="622"/>
      <c r="DS34" s="622"/>
      <c r="DT34" s="622"/>
      <c r="DU34" s="622"/>
      <c r="DV34" s="623"/>
      <c r="DW34" s="624">
        <v>14.8</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343630</v>
      </c>
      <c r="S35" s="622"/>
      <c r="T35" s="622"/>
      <c r="U35" s="622"/>
      <c r="V35" s="622"/>
      <c r="W35" s="622"/>
      <c r="X35" s="622"/>
      <c r="Y35" s="623"/>
      <c r="Z35" s="659">
        <v>3.9</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31664</v>
      </c>
      <c r="CS35" s="634"/>
      <c r="CT35" s="634"/>
      <c r="CU35" s="634"/>
      <c r="CV35" s="634"/>
      <c r="CW35" s="634"/>
      <c r="CX35" s="634"/>
      <c r="CY35" s="635"/>
      <c r="CZ35" s="624">
        <v>0.4</v>
      </c>
      <c r="DA35" s="636"/>
      <c r="DB35" s="636"/>
      <c r="DC35" s="637"/>
      <c r="DD35" s="627">
        <v>30612</v>
      </c>
      <c r="DE35" s="634"/>
      <c r="DF35" s="634"/>
      <c r="DG35" s="634"/>
      <c r="DH35" s="634"/>
      <c r="DI35" s="634"/>
      <c r="DJ35" s="634"/>
      <c r="DK35" s="635"/>
      <c r="DL35" s="627">
        <v>30612</v>
      </c>
      <c r="DM35" s="634"/>
      <c r="DN35" s="634"/>
      <c r="DO35" s="634"/>
      <c r="DP35" s="634"/>
      <c r="DQ35" s="634"/>
      <c r="DR35" s="634"/>
      <c r="DS35" s="634"/>
      <c r="DT35" s="634"/>
      <c r="DU35" s="634"/>
      <c r="DV35" s="635"/>
      <c r="DW35" s="624">
        <v>0.6</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150241</v>
      </c>
      <c r="S36" s="622"/>
      <c r="T36" s="622"/>
      <c r="U36" s="622"/>
      <c r="V36" s="622"/>
      <c r="W36" s="622"/>
      <c r="X36" s="622"/>
      <c r="Y36" s="623"/>
      <c r="Z36" s="659">
        <v>1.7</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921736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49759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1460789</v>
      </c>
      <c r="CS36" s="622"/>
      <c r="CT36" s="622"/>
      <c r="CU36" s="622"/>
      <c r="CV36" s="622"/>
      <c r="CW36" s="622"/>
      <c r="CX36" s="622"/>
      <c r="CY36" s="623"/>
      <c r="CZ36" s="624">
        <v>16.899999999999999</v>
      </c>
      <c r="DA36" s="636"/>
      <c r="DB36" s="636"/>
      <c r="DC36" s="637"/>
      <c r="DD36" s="627">
        <v>1349875</v>
      </c>
      <c r="DE36" s="622"/>
      <c r="DF36" s="622"/>
      <c r="DG36" s="622"/>
      <c r="DH36" s="622"/>
      <c r="DI36" s="622"/>
      <c r="DJ36" s="622"/>
      <c r="DK36" s="623"/>
      <c r="DL36" s="627">
        <v>941516</v>
      </c>
      <c r="DM36" s="622"/>
      <c r="DN36" s="622"/>
      <c r="DO36" s="622"/>
      <c r="DP36" s="622"/>
      <c r="DQ36" s="622"/>
      <c r="DR36" s="622"/>
      <c r="DS36" s="622"/>
      <c r="DT36" s="622"/>
      <c r="DU36" s="622"/>
      <c r="DV36" s="623"/>
      <c r="DW36" s="624">
        <v>17.2</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104692</v>
      </c>
      <c r="S37" s="622"/>
      <c r="T37" s="622"/>
      <c r="U37" s="622"/>
      <c r="V37" s="622"/>
      <c r="W37" s="622"/>
      <c r="X37" s="622"/>
      <c r="Y37" s="623"/>
      <c r="Z37" s="659">
        <v>1.2</v>
      </c>
      <c r="AA37" s="659"/>
      <c r="AB37" s="659"/>
      <c r="AC37" s="659"/>
      <c r="AD37" s="660" t="s">
        <v>121</v>
      </c>
      <c r="AE37" s="660"/>
      <c r="AF37" s="660"/>
      <c r="AG37" s="660"/>
      <c r="AH37" s="660"/>
      <c r="AI37" s="660"/>
      <c r="AJ37" s="660"/>
      <c r="AK37" s="660"/>
      <c r="AL37" s="624" t="s">
        <v>121</v>
      </c>
      <c r="AM37" s="625"/>
      <c r="AN37" s="625"/>
      <c r="AO37" s="661"/>
      <c r="AQ37" s="654" t="s">
        <v>320</v>
      </c>
      <c r="AR37" s="655"/>
      <c r="AS37" s="655"/>
      <c r="AT37" s="655"/>
      <c r="AU37" s="655"/>
      <c r="AV37" s="655"/>
      <c r="AW37" s="655"/>
      <c r="AX37" s="655"/>
      <c r="AY37" s="656"/>
      <c r="AZ37" s="621">
        <v>272609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49759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777092</v>
      </c>
      <c r="CS37" s="634"/>
      <c r="CT37" s="634"/>
      <c r="CU37" s="634"/>
      <c r="CV37" s="634"/>
      <c r="CW37" s="634"/>
      <c r="CX37" s="634"/>
      <c r="CY37" s="635"/>
      <c r="CZ37" s="624">
        <v>9</v>
      </c>
      <c r="DA37" s="636"/>
      <c r="DB37" s="636"/>
      <c r="DC37" s="637"/>
      <c r="DD37" s="627">
        <v>776669</v>
      </c>
      <c r="DE37" s="634"/>
      <c r="DF37" s="634"/>
      <c r="DG37" s="634"/>
      <c r="DH37" s="634"/>
      <c r="DI37" s="634"/>
      <c r="DJ37" s="634"/>
      <c r="DK37" s="635"/>
      <c r="DL37" s="627">
        <v>585777</v>
      </c>
      <c r="DM37" s="634"/>
      <c r="DN37" s="634"/>
      <c r="DO37" s="634"/>
      <c r="DP37" s="634"/>
      <c r="DQ37" s="634"/>
      <c r="DR37" s="634"/>
      <c r="DS37" s="634"/>
      <c r="DT37" s="634"/>
      <c r="DU37" s="634"/>
      <c r="DV37" s="635"/>
      <c r="DW37" s="624">
        <v>10.7</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173100</v>
      </c>
      <c r="S38" s="622"/>
      <c r="T38" s="622"/>
      <c r="U38" s="622"/>
      <c r="V38" s="622"/>
      <c r="W38" s="622"/>
      <c r="X38" s="622"/>
      <c r="Y38" s="623"/>
      <c r="Z38" s="659">
        <v>1.9</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60641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3482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861095</v>
      </c>
      <c r="CS38" s="622"/>
      <c r="CT38" s="622"/>
      <c r="CU38" s="622"/>
      <c r="CV38" s="622"/>
      <c r="CW38" s="622"/>
      <c r="CX38" s="622"/>
      <c r="CY38" s="623"/>
      <c r="CZ38" s="624">
        <v>10</v>
      </c>
      <c r="DA38" s="636"/>
      <c r="DB38" s="636"/>
      <c r="DC38" s="637"/>
      <c r="DD38" s="627">
        <v>706269</v>
      </c>
      <c r="DE38" s="622"/>
      <c r="DF38" s="622"/>
      <c r="DG38" s="622"/>
      <c r="DH38" s="622"/>
      <c r="DI38" s="622"/>
      <c r="DJ38" s="622"/>
      <c r="DK38" s="623"/>
      <c r="DL38" s="627">
        <v>626720</v>
      </c>
      <c r="DM38" s="622"/>
      <c r="DN38" s="622"/>
      <c r="DO38" s="622"/>
      <c r="DP38" s="622"/>
      <c r="DQ38" s="622"/>
      <c r="DR38" s="622"/>
      <c r="DS38" s="622"/>
      <c r="DT38" s="622"/>
      <c r="DU38" s="622"/>
      <c r="DV38" s="623"/>
      <c r="DW38" s="624">
        <v>11.5</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620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5652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187820</v>
      </c>
      <c r="CS39" s="634"/>
      <c r="CT39" s="634"/>
      <c r="CU39" s="634"/>
      <c r="CV39" s="634"/>
      <c r="CW39" s="634"/>
      <c r="CX39" s="634"/>
      <c r="CY39" s="635"/>
      <c r="CZ39" s="624">
        <v>2.2000000000000002</v>
      </c>
      <c r="DA39" s="636"/>
      <c r="DB39" s="636"/>
      <c r="DC39" s="637"/>
      <c r="DD39" s="627">
        <v>187820</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40000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31320</v>
      </c>
      <c r="CS40" s="622"/>
      <c r="CT40" s="622"/>
      <c r="CU40" s="622"/>
      <c r="CV40" s="622"/>
      <c r="CW40" s="622"/>
      <c r="CX40" s="622"/>
      <c r="CY40" s="623"/>
      <c r="CZ40" s="624">
        <v>0.4</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8897956</v>
      </c>
      <c r="S41" s="646"/>
      <c r="T41" s="646"/>
      <c r="U41" s="646"/>
      <c r="V41" s="646"/>
      <c r="W41" s="646"/>
      <c r="X41" s="646"/>
      <c r="Y41" s="649"/>
      <c r="Z41" s="650">
        <v>100</v>
      </c>
      <c r="AA41" s="650"/>
      <c r="AB41" s="650"/>
      <c r="AC41" s="650"/>
      <c r="AD41" s="651">
        <v>5427088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181030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340</v>
      </c>
      <c r="AR42" s="667"/>
      <c r="AS42" s="667"/>
      <c r="AT42" s="667"/>
      <c r="AU42" s="667"/>
      <c r="AV42" s="667"/>
      <c r="AW42" s="667"/>
      <c r="AX42" s="667"/>
      <c r="AY42" s="668"/>
      <c r="AZ42" s="605">
        <v>406836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314</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695534</v>
      </c>
      <c r="CS42" s="634"/>
      <c r="CT42" s="634"/>
      <c r="CU42" s="634"/>
      <c r="CV42" s="634"/>
      <c r="CW42" s="634"/>
      <c r="CX42" s="634"/>
      <c r="CY42" s="635"/>
      <c r="CZ42" s="624">
        <v>8.1</v>
      </c>
      <c r="DA42" s="636"/>
      <c r="DB42" s="636"/>
      <c r="DC42" s="637"/>
      <c r="DD42" s="627">
        <v>414074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343</v>
      </c>
      <c r="CD43" s="618" t="s">
        <v>344</v>
      </c>
      <c r="CE43" s="619"/>
      <c r="CF43" s="619"/>
      <c r="CG43" s="619"/>
      <c r="CH43" s="619"/>
      <c r="CI43" s="619"/>
      <c r="CJ43" s="619"/>
      <c r="CK43" s="619"/>
      <c r="CL43" s="619"/>
      <c r="CM43" s="619"/>
      <c r="CN43" s="619"/>
      <c r="CO43" s="619"/>
      <c r="CP43" s="619"/>
      <c r="CQ43" s="620"/>
      <c r="CR43" s="621">
        <v>55098</v>
      </c>
      <c r="CS43" s="634"/>
      <c r="CT43" s="634"/>
      <c r="CU43" s="634"/>
      <c r="CV43" s="634"/>
      <c r="CW43" s="634"/>
      <c r="CX43" s="634"/>
      <c r="CY43" s="635"/>
      <c r="CZ43" s="624">
        <v>0.6</v>
      </c>
      <c r="DA43" s="636"/>
      <c r="DB43" s="636"/>
      <c r="DC43" s="637"/>
      <c r="DD43" s="627">
        <v>55098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687194</v>
      </c>
      <c r="CS44" s="622"/>
      <c r="CT44" s="622"/>
      <c r="CU44" s="622"/>
      <c r="CV44" s="622"/>
      <c r="CW44" s="622"/>
      <c r="CX44" s="622"/>
      <c r="CY44" s="623"/>
      <c r="CZ44" s="624">
        <v>8</v>
      </c>
      <c r="DA44" s="625"/>
      <c r="DB44" s="625"/>
      <c r="DC44" s="626"/>
      <c r="DD44" s="627">
        <v>405734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262018</v>
      </c>
      <c r="CS45" s="634"/>
      <c r="CT45" s="634"/>
      <c r="CU45" s="634"/>
      <c r="CV45" s="634"/>
      <c r="CW45" s="634"/>
      <c r="CX45" s="634"/>
      <c r="CY45" s="635"/>
      <c r="CZ45" s="624">
        <v>3</v>
      </c>
      <c r="DA45" s="636"/>
      <c r="DB45" s="636"/>
      <c r="DC45" s="637"/>
      <c r="DD45" s="627">
        <v>53614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349</v>
      </c>
      <c r="CG46" s="619"/>
      <c r="CH46" s="619"/>
      <c r="CI46" s="619"/>
      <c r="CJ46" s="619"/>
      <c r="CK46" s="619"/>
      <c r="CL46" s="619"/>
      <c r="CM46" s="619"/>
      <c r="CN46" s="619"/>
      <c r="CO46" s="619"/>
      <c r="CP46" s="619"/>
      <c r="CQ46" s="620"/>
      <c r="CR46" s="621">
        <v>402313</v>
      </c>
      <c r="CS46" s="622"/>
      <c r="CT46" s="622"/>
      <c r="CU46" s="622"/>
      <c r="CV46" s="622"/>
      <c r="CW46" s="622"/>
      <c r="CX46" s="622"/>
      <c r="CY46" s="623"/>
      <c r="CZ46" s="624">
        <v>4.7</v>
      </c>
      <c r="DA46" s="625"/>
      <c r="DB46" s="625"/>
      <c r="DC46" s="626"/>
      <c r="DD46" s="627">
        <v>345357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350</v>
      </c>
      <c r="CG47" s="619"/>
      <c r="CH47" s="619"/>
      <c r="CI47" s="619"/>
      <c r="CJ47" s="619"/>
      <c r="CK47" s="619"/>
      <c r="CL47" s="619"/>
      <c r="CM47" s="619"/>
      <c r="CN47" s="619"/>
      <c r="CO47" s="619"/>
      <c r="CP47" s="619"/>
      <c r="CQ47" s="620"/>
      <c r="CR47" s="621">
        <v>8340</v>
      </c>
      <c r="CS47" s="634"/>
      <c r="CT47" s="634"/>
      <c r="CU47" s="634"/>
      <c r="CV47" s="634"/>
      <c r="CW47" s="634"/>
      <c r="CX47" s="634"/>
      <c r="CY47" s="635"/>
      <c r="CZ47" s="624">
        <v>0.1</v>
      </c>
      <c r="DA47" s="636"/>
      <c r="DB47" s="636"/>
      <c r="DC47" s="637"/>
      <c r="DD47" s="627">
        <v>8340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352</v>
      </c>
      <c r="CE49" s="603"/>
      <c r="CF49" s="603"/>
      <c r="CG49" s="603"/>
      <c r="CH49" s="603"/>
      <c r="CI49" s="603"/>
      <c r="CJ49" s="603"/>
      <c r="CK49" s="603"/>
      <c r="CL49" s="603"/>
      <c r="CM49" s="603"/>
      <c r="CN49" s="603"/>
      <c r="CO49" s="603"/>
      <c r="CP49" s="603"/>
      <c r="CQ49" s="604"/>
      <c r="CR49" s="605">
        <v>8639318</v>
      </c>
      <c r="CS49" s="606"/>
      <c r="CT49" s="606"/>
      <c r="CU49" s="606"/>
      <c r="CV49" s="606"/>
      <c r="CW49" s="606"/>
      <c r="CX49" s="606"/>
      <c r="CY49" s="607"/>
      <c r="CZ49" s="608">
        <v>100</v>
      </c>
      <c r="DA49" s="609"/>
      <c r="DB49" s="609"/>
      <c r="DC49" s="610"/>
      <c r="DD49" s="611">
        <v>6331728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ExjJbAIQIM1yKPsoN4vawO07sU6o4Td2TBMGsbGLxDP/sId+vqJjt1vua3ZI9bcbynjzu1+y23XkRK8NAUkEA==" saltValue="npVlk8UWU2IxuF8nBYH7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B7" sqref="DB7:DF7"/>
    </sheetView>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1" t="s">
        <v>353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354</v>
      </c>
      <c r="DK2" s="1093"/>
      <c r="DL2" s="1093"/>
      <c r="DM2" s="1093"/>
      <c r="DN2" s="1093"/>
      <c r="DO2" s="1094"/>
      <c r="DP2" s="228"/>
      <c r="DQ2" s="1092" t="s">
        <v>355</v>
      </c>
      <c r="DR2" s="1093"/>
      <c r="DS2" s="1093"/>
      <c r="DT2" s="1093"/>
      <c r="DU2" s="1093"/>
      <c r="DV2" s="1093"/>
      <c r="DW2" s="1093"/>
      <c r="DX2" s="1093"/>
      <c r="DY2" s="1093"/>
      <c r="DZ2" s="109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0" t="s">
        <v>356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5"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5" t="s">
        <v>372</v>
      </c>
      <c r="DH5" s="1086"/>
      <c r="DI5" s="1086"/>
      <c r="DJ5" s="1086"/>
      <c r="DK5" s="1087"/>
      <c r="DL5" s="1085" t="s">
        <v>373</v>
      </c>
      <c r="DM5" s="1086"/>
      <c r="DN5" s="1086"/>
      <c r="DO5" s="1086"/>
      <c r="DP5" s="1087"/>
      <c r="DQ5" s="1001" t="s">
        <v>374</v>
      </c>
      <c r="DR5" s="1002"/>
      <c r="DS5" s="1002"/>
      <c r="DT5" s="1002"/>
      <c r="DU5" s="1003"/>
      <c r="DV5" s="1001" t="s">
        <v>365</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c r="A7" s="236">
        <v>1</v>
      </c>
      <c r="B7" s="1048" t="s">
        <v>375</v>
      </c>
      <c r="C7" s="1049"/>
      <c r="D7" s="1049"/>
      <c r="E7" s="1049"/>
      <c r="F7" s="1049"/>
      <c r="G7" s="1049"/>
      <c r="H7" s="1049"/>
      <c r="I7" s="1049"/>
      <c r="J7" s="1049"/>
      <c r="K7" s="1049"/>
      <c r="L7" s="1049"/>
      <c r="M7" s="1049"/>
      <c r="N7" s="1049"/>
      <c r="O7" s="1049"/>
      <c r="P7" s="1050"/>
      <c r="Q7" s="1103">
        <v>8898</v>
      </c>
      <c r="R7" s="1104"/>
      <c r="S7" s="1104"/>
      <c r="T7" s="1104"/>
      <c r="U7" s="1104"/>
      <c r="V7" s="1104">
        <v>8639</v>
      </c>
      <c r="W7" s="1104"/>
      <c r="X7" s="1104"/>
      <c r="Y7" s="1104"/>
      <c r="Z7" s="1104"/>
      <c r="AA7" s="1104">
        <f>Q7-V7</f>
        <v>259</v>
      </c>
      <c r="AB7" s="1104"/>
      <c r="AC7" s="1104"/>
      <c r="AD7" s="1104"/>
      <c r="AE7" s="1105"/>
      <c r="AF7" s="1106">
        <v>227</v>
      </c>
      <c r="AG7" s="1107"/>
      <c r="AH7" s="1107"/>
      <c r="AI7" s="1107"/>
      <c r="AJ7" s="1108"/>
      <c r="AK7" s="1109">
        <v>344</v>
      </c>
      <c r="AL7" s="1110"/>
      <c r="AM7" s="1110"/>
      <c r="AN7" s="1110"/>
      <c r="AO7" s="1110"/>
      <c r="AP7" s="1110">
        <v>4977</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563</v>
      </c>
      <c r="BT7" s="1101"/>
      <c r="BU7" s="1101"/>
      <c r="BV7" s="1101"/>
      <c r="BW7" s="1101"/>
      <c r="BX7" s="1101"/>
      <c r="BY7" s="1101"/>
      <c r="BZ7" s="1101"/>
      <c r="CA7" s="1101"/>
      <c r="CB7" s="1101"/>
      <c r="CC7" s="1101"/>
      <c r="CD7" s="1101"/>
      <c r="CE7" s="1101"/>
      <c r="CF7" s="1101"/>
      <c r="CG7" s="1113"/>
      <c r="CH7" s="1097">
        <v>22</v>
      </c>
      <c r="CI7" s="1098"/>
      <c r="CJ7" s="1098"/>
      <c r="CK7" s="1098"/>
      <c r="CL7" s="1099"/>
      <c r="CM7" s="1097">
        <v>169</v>
      </c>
      <c r="CN7" s="1098"/>
      <c r="CO7" s="1098"/>
      <c r="CP7" s="1098"/>
      <c r="CQ7" s="1099"/>
      <c r="CR7" s="1097">
        <v>50</v>
      </c>
      <c r="CS7" s="1098"/>
      <c r="CT7" s="1098"/>
      <c r="CU7" s="1098"/>
      <c r="CV7" s="1099"/>
      <c r="CW7" s="1097" t="s">
        <v>555</v>
      </c>
      <c r="CX7" s="1098"/>
      <c r="CY7" s="1098"/>
      <c r="CZ7" s="1098"/>
      <c r="DA7" s="1099"/>
      <c r="DB7" s="1097" t="s">
        <v>555</v>
      </c>
      <c r="DC7" s="1098"/>
      <c r="DD7" s="1098"/>
      <c r="DE7" s="1098"/>
      <c r="DF7" s="1099"/>
      <c r="DG7" s="1097" t="s">
        <v>555</v>
      </c>
      <c r="DH7" s="1098"/>
      <c r="DI7" s="1098"/>
      <c r="DJ7" s="1098"/>
      <c r="DK7" s="1099"/>
      <c r="DL7" s="1097" t="s">
        <v>555</v>
      </c>
      <c r="DM7" s="1098"/>
      <c r="DN7" s="1098"/>
      <c r="DO7" s="1098"/>
      <c r="DP7" s="1099"/>
      <c r="DQ7" s="1097" t="s">
        <v>555</v>
      </c>
      <c r="DR7" s="1098"/>
      <c r="DS7" s="1098"/>
      <c r="DT7" s="1098"/>
      <c r="DU7" s="1099"/>
      <c r="DV7" s="1100"/>
      <c r="DW7" s="1101"/>
      <c r="DX7" s="1101"/>
      <c r="DY7" s="1101"/>
      <c r="DZ7" s="1102"/>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377</v>
      </c>
      <c r="B23" s="937" t="s">
        <v>378</v>
      </c>
      <c r="C23" s="938"/>
      <c r="D23" s="938"/>
      <c r="E23" s="938"/>
      <c r="F23" s="938"/>
      <c r="G23" s="938"/>
      <c r="H23" s="938"/>
      <c r="I23" s="938"/>
      <c r="J23" s="938"/>
      <c r="K23" s="938"/>
      <c r="L23" s="938"/>
      <c r="M23" s="938"/>
      <c r="N23" s="938"/>
      <c r="O23" s="938"/>
      <c r="P23" s="948"/>
      <c r="Q23" s="1068"/>
      <c r="R23" s="1062"/>
      <c r="S23" s="1062"/>
      <c r="T23" s="1062"/>
      <c r="U23" s="1062"/>
      <c r="V23" s="1062"/>
      <c r="W23" s="1062"/>
      <c r="X23" s="1062"/>
      <c r="Y23" s="1062"/>
      <c r="Z23" s="1062"/>
      <c r="AA23" s="1062"/>
      <c r="AB23" s="1062"/>
      <c r="AC23" s="1062"/>
      <c r="AD23" s="1062"/>
      <c r="AE23" s="1069"/>
      <c r="AF23" s="1070">
        <v>227</v>
      </c>
      <c r="AG23" s="1062"/>
      <c r="AH23" s="1062"/>
      <c r="AI23" s="1062"/>
      <c r="AJ23" s="1071"/>
      <c r="AK23" s="1072"/>
      <c r="AL23" s="1073"/>
      <c r="AM23" s="1073"/>
      <c r="AN23" s="1073"/>
      <c r="AO23" s="1073"/>
      <c r="AP23" s="1062"/>
      <c r="AQ23" s="1062"/>
      <c r="AR23" s="1062"/>
      <c r="AS23" s="1062"/>
      <c r="AT23" s="1062"/>
      <c r="AU23" s="1063"/>
      <c r="AV23" s="1063"/>
      <c r="AW23" s="1063"/>
      <c r="AX23" s="1063"/>
      <c r="AY23" s="1064"/>
      <c r="AZ23" s="1065" t="s">
        <v>121</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6" t="s">
        <v>384</v>
      </c>
      <c r="AG26" s="1008"/>
      <c r="AH26" s="1008"/>
      <c r="AI26" s="1008"/>
      <c r="AJ26" s="1057"/>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8" t="s">
        <v>389</v>
      </c>
      <c r="C28" s="1049"/>
      <c r="D28" s="1049"/>
      <c r="E28" s="1049"/>
      <c r="F28" s="1049"/>
      <c r="G28" s="1049"/>
      <c r="H28" s="1049"/>
      <c r="I28" s="1049"/>
      <c r="J28" s="1049"/>
      <c r="K28" s="1049"/>
      <c r="L28" s="1049"/>
      <c r="M28" s="1049"/>
      <c r="N28" s="1049"/>
      <c r="O28" s="1049"/>
      <c r="P28" s="1050"/>
      <c r="Q28" s="1051">
        <v>2544</v>
      </c>
      <c r="R28" s="1052"/>
      <c r="S28" s="1052"/>
      <c r="T28" s="1052"/>
      <c r="U28" s="1052"/>
      <c r="V28" s="1052">
        <v>2494</v>
      </c>
      <c r="W28" s="1052"/>
      <c r="X28" s="1052"/>
      <c r="Y28" s="1052"/>
      <c r="Z28" s="1052"/>
      <c r="AA28" s="1052">
        <f t="shared" ref="AA28:AA32" si="0">Q28-V28</f>
        <v>50</v>
      </c>
      <c r="AB28" s="1052"/>
      <c r="AC28" s="1052"/>
      <c r="AD28" s="1052"/>
      <c r="AE28" s="1053"/>
      <c r="AF28" s="1054">
        <v>50</v>
      </c>
      <c r="AG28" s="1052"/>
      <c r="AH28" s="1052"/>
      <c r="AI28" s="1052"/>
      <c r="AJ28" s="1055"/>
      <c r="AK28" s="1042">
        <v>166</v>
      </c>
      <c r="AL28" s="1043"/>
      <c r="AM28" s="1043"/>
      <c r="AN28" s="1043"/>
      <c r="AO28" s="1043"/>
      <c r="AP28" s="1043" t="s">
        <v>555</v>
      </c>
      <c r="AQ28" s="1043"/>
      <c r="AR28" s="1043"/>
      <c r="AS28" s="1043"/>
      <c r="AT28" s="1043"/>
      <c r="AU28" s="1043" t="s">
        <v>555</v>
      </c>
      <c r="AV28" s="1043"/>
      <c r="AW28" s="1043"/>
      <c r="AX28" s="1043"/>
      <c r="AY28" s="1043"/>
      <c r="AZ28" s="1044" t="s">
        <v>555</v>
      </c>
      <c r="BA28" s="1044"/>
      <c r="BB28" s="1044"/>
      <c r="BC28" s="1044"/>
      <c r="BD28" s="1044"/>
      <c r="BE28" s="1046"/>
      <c r="BF28" s="1046"/>
      <c r="BG28" s="1046"/>
      <c r="BH28" s="1046"/>
      <c r="BI28" s="1047"/>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390</v>
      </c>
      <c r="C29" s="1031"/>
      <c r="D29" s="1031"/>
      <c r="E29" s="1031"/>
      <c r="F29" s="1031"/>
      <c r="G29" s="1031"/>
      <c r="H29" s="1031"/>
      <c r="I29" s="1031"/>
      <c r="J29" s="1031"/>
      <c r="K29" s="1031"/>
      <c r="L29" s="1031"/>
      <c r="M29" s="1031"/>
      <c r="N29" s="1031"/>
      <c r="O29" s="1031"/>
      <c r="P29" s="1032"/>
      <c r="Q29" s="1038">
        <v>1798</v>
      </c>
      <c r="R29" s="1039"/>
      <c r="S29" s="1039"/>
      <c r="T29" s="1039"/>
      <c r="U29" s="1039"/>
      <c r="V29" s="1039">
        <v>1656</v>
      </c>
      <c r="W29" s="1039"/>
      <c r="X29" s="1039"/>
      <c r="Y29" s="1039"/>
      <c r="Z29" s="1039"/>
      <c r="AA29" s="1039">
        <f t="shared" si="0"/>
        <v>142</v>
      </c>
      <c r="AB29" s="1039"/>
      <c r="AC29" s="1039"/>
      <c r="AD29" s="1039"/>
      <c r="AE29" s="1040"/>
      <c r="AF29" s="1035">
        <v>142</v>
      </c>
      <c r="AG29" s="1036"/>
      <c r="AH29" s="1036"/>
      <c r="AI29" s="1036"/>
      <c r="AJ29" s="1037"/>
      <c r="AK29" s="980">
        <v>255</v>
      </c>
      <c r="AL29" s="971"/>
      <c r="AM29" s="971"/>
      <c r="AN29" s="971"/>
      <c r="AO29" s="971"/>
      <c r="AP29" s="971" t="s">
        <v>555</v>
      </c>
      <c r="AQ29" s="971"/>
      <c r="AR29" s="971"/>
      <c r="AS29" s="971"/>
      <c r="AT29" s="971"/>
      <c r="AU29" s="971" t="s">
        <v>555</v>
      </c>
      <c r="AV29" s="971"/>
      <c r="AW29" s="971"/>
      <c r="AX29" s="971"/>
      <c r="AY29" s="971"/>
      <c r="AZ29" s="1041" t="s">
        <v>555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391</v>
      </c>
      <c r="C30" s="1031"/>
      <c r="D30" s="1031"/>
      <c r="E30" s="1031"/>
      <c r="F30" s="1031"/>
      <c r="G30" s="1031"/>
      <c r="H30" s="1031"/>
      <c r="I30" s="1031"/>
      <c r="J30" s="1031"/>
      <c r="K30" s="1031"/>
      <c r="L30" s="1031"/>
      <c r="M30" s="1031"/>
      <c r="N30" s="1031"/>
      <c r="O30" s="1031"/>
      <c r="P30" s="1032"/>
      <c r="Q30" s="1038">
        <v>250</v>
      </c>
      <c r="R30" s="1039"/>
      <c r="S30" s="1039"/>
      <c r="T30" s="1039"/>
      <c r="U30" s="1039"/>
      <c r="V30" s="1039">
        <v>249</v>
      </c>
      <c r="W30" s="1039"/>
      <c r="X30" s="1039"/>
      <c r="Y30" s="1039"/>
      <c r="Z30" s="1039"/>
      <c r="AA30" s="1039">
        <f t="shared" si="0"/>
        <v>1</v>
      </c>
      <c r="AB30" s="1039"/>
      <c r="AC30" s="1039"/>
      <c r="AD30" s="1039"/>
      <c r="AE30" s="1040"/>
      <c r="AF30" s="1035">
        <v>1</v>
      </c>
      <c r="AG30" s="1036"/>
      <c r="AH30" s="1036"/>
      <c r="AI30" s="1036"/>
      <c r="AJ30" s="1037"/>
      <c r="AK30" s="980">
        <v>63</v>
      </c>
      <c r="AL30" s="971"/>
      <c r="AM30" s="971"/>
      <c r="AN30" s="971"/>
      <c r="AO30" s="971"/>
      <c r="AP30" s="1045" t="s">
        <v>555</v>
      </c>
      <c r="AQ30" s="971"/>
      <c r="AR30" s="971"/>
      <c r="AS30" s="971"/>
      <c r="AT30" s="971"/>
      <c r="AU30" s="971" t="s">
        <v>555</v>
      </c>
      <c r="AV30" s="971"/>
      <c r="AW30" s="971"/>
      <c r="AX30" s="971"/>
      <c r="AY30" s="971"/>
      <c r="AZ30" s="1041" t="s">
        <v>555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392</v>
      </c>
      <c r="C31" s="1031"/>
      <c r="D31" s="1031"/>
      <c r="E31" s="1031"/>
      <c r="F31" s="1031"/>
      <c r="G31" s="1031"/>
      <c r="H31" s="1031"/>
      <c r="I31" s="1031"/>
      <c r="J31" s="1031"/>
      <c r="K31" s="1031"/>
      <c r="L31" s="1031"/>
      <c r="M31" s="1031"/>
      <c r="N31" s="1031"/>
      <c r="O31" s="1031"/>
      <c r="P31" s="1032"/>
      <c r="Q31" s="1038">
        <v>679</v>
      </c>
      <c r="R31" s="1039"/>
      <c r="S31" s="1039"/>
      <c r="T31" s="1039"/>
      <c r="U31" s="1039"/>
      <c r="V31" s="1039">
        <v>672</v>
      </c>
      <c r="W31" s="1039"/>
      <c r="X31" s="1039"/>
      <c r="Y31" s="1039"/>
      <c r="Z31" s="1039"/>
      <c r="AA31" s="1039">
        <f t="shared" si="0"/>
        <v>7</v>
      </c>
      <c r="AB31" s="1039"/>
      <c r="AC31" s="1039"/>
      <c r="AD31" s="1039"/>
      <c r="AE31" s="1040"/>
      <c r="AF31" s="1035">
        <v>7</v>
      </c>
      <c r="AG31" s="1036"/>
      <c r="AH31" s="1036"/>
      <c r="AI31" s="1036"/>
      <c r="AJ31" s="1037"/>
      <c r="AK31" s="980">
        <v>190</v>
      </c>
      <c r="AL31" s="971"/>
      <c r="AM31" s="971"/>
      <c r="AN31" s="971"/>
      <c r="AO31" s="971"/>
      <c r="AP31" s="971">
        <v>2186</v>
      </c>
      <c r="AQ31" s="971"/>
      <c r="AR31" s="971"/>
      <c r="AS31" s="971"/>
      <c r="AT31" s="971"/>
      <c r="AU31" s="971">
        <v>2081</v>
      </c>
      <c r="AV31" s="971"/>
      <c r="AW31" s="971"/>
      <c r="AX31" s="971"/>
      <c r="AY31" s="971"/>
      <c r="AZ31" s="1041" t="s">
        <v>555</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394</v>
      </c>
      <c r="C32" s="1031"/>
      <c r="D32" s="1031"/>
      <c r="E32" s="1031"/>
      <c r="F32" s="1031"/>
      <c r="G32" s="1031"/>
      <c r="H32" s="1031"/>
      <c r="I32" s="1031"/>
      <c r="J32" s="1031"/>
      <c r="K32" s="1031"/>
      <c r="L32" s="1031"/>
      <c r="M32" s="1031"/>
      <c r="N32" s="1031"/>
      <c r="O32" s="1031"/>
      <c r="P32" s="1032"/>
      <c r="Q32" s="1038">
        <v>113</v>
      </c>
      <c r="R32" s="1039"/>
      <c r="S32" s="1039"/>
      <c r="T32" s="1039"/>
      <c r="U32" s="1039"/>
      <c r="V32" s="1039">
        <v>101</v>
      </c>
      <c r="W32" s="1039"/>
      <c r="X32" s="1039"/>
      <c r="Y32" s="1039"/>
      <c r="Z32" s="1039"/>
      <c r="AA32" s="1039">
        <f t="shared" si="0"/>
        <v>12</v>
      </c>
      <c r="AB32" s="1039"/>
      <c r="AC32" s="1039"/>
      <c r="AD32" s="1039"/>
      <c r="AE32" s="1040"/>
      <c r="AF32" s="1035">
        <v>12</v>
      </c>
      <c r="AG32" s="1036"/>
      <c r="AH32" s="1036"/>
      <c r="AI32" s="1036"/>
      <c r="AJ32" s="1037"/>
      <c r="AK32" s="980">
        <v>82</v>
      </c>
      <c r="AL32" s="971"/>
      <c r="AM32" s="971"/>
      <c r="AN32" s="971"/>
      <c r="AO32" s="971"/>
      <c r="AP32" s="971">
        <v>354</v>
      </c>
      <c r="AQ32" s="971"/>
      <c r="AR32" s="971"/>
      <c r="AS32" s="971"/>
      <c r="AT32" s="971"/>
      <c r="AU32" s="971">
        <v>354</v>
      </c>
      <c r="AV32" s="971"/>
      <c r="AW32" s="971"/>
      <c r="AX32" s="971"/>
      <c r="AY32" s="971"/>
      <c r="AZ32" s="1041" t="s">
        <v>555</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546</v>
      </c>
      <c r="C68" s="986"/>
      <c r="D68" s="986"/>
      <c r="E68" s="986"/>
      <c r="F68" s="986"/>
      <c r="G68" s="986"/>
      <c r="H68" s="986"/>
      <c r="I68" s="986"/>
      <c r="J68" s="986"/>
      <c r="K68" s="986"/>
      <c r="L68" s="986"/>
      <c r="M68" s="986"/>
      <c r="N68" s="986"/>
      <c r="O68" s="986"/>
      <c r="P68" s="987"/>
      <c r="Q68" s="988">
        <v>248</v>
      </c>
      <c r="R68" s="982"/>
      <c r="S68" s="982"/>
      <c r="T68" s="982"/>
      <c r="U68" s="982"/>
      <c r="V68" s="982">
        <v>222</v>
      </c>
      <c r="W68" s="982"/>
      <c r="X68" s="982"/>
      <c r="Y68" s="982"/>
      <c r="Z68" s="982"/>
      <c r="AA68" s="982">
        <f>Q68-V68</f>
        <v>26</v>
      </c>
      <c r="AB68" s="982"/>
      <c r="AC68" s="982"/>
      <c r="AD68" s="982"/>
      <c r="AE68" s="982"/>
      <c r="AF68" s="982">
        <v>26</v>
      </c>
      <c r="AG68" s="982"/>
      <c r="AH68" s="982"/>
      <c r="AI68" s="982"/>
      <c r="AJ68" s="982"/>
      <c r="AK68" s="982">
        <v>30</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547</v>
      </c>
      <c r="C69" s="975"/>
      <c r="D69" s="975"/>
      <c r="E69" s="975"/>
      <c r="F69" s="975"/>
      <c r="G69" s="975"/>
      <c r="H69" s="975"/>
      <c r="I69" s="975"/>
      <c r="J69" s="975"/>
      <c r="K69" s="975"/>
      <c r="L69" s="975"/>
      <c r="M69" s="975"/>
      <c r="N69" s="975"/>
      <c r="O69" s="975"/>
      <c r="P69" s="976"/>
      <c r="Q69" s="977">
        <v>1955</v>
      </c>
      <c r="R69" s="971"/>
      <c r="S69" s="971"/>
      <c r="T69" s="971"/>
      <c r="U69" s="971"/>
      <c r="V69" s="971">
        <v>264</v>
      </c>
      <c r="W69" s="971"/>
      <c r="X69" s="971"/>
      <c r="Y69" s="971"/>
      <c r="Z69" s="971"/>
      <c r="AA69" s="971">
        <v>1692</v>
      </c>
      <c r="AB69" s="971"/>
      <c r="AC69" s="971"/>
      <c r="AD69" s="971"/>
      <c r="AE69" s="971"/>
      <c r="AF69" s="971">
        <v>1692</v>
      </c>
      <c r="AG69" s="971"/>
      <c r="AH69" s="971"/>
      <c r="AI69" s="971"/>
      <c r="AJ69" s="971"/>
      <c r="AK69" s="971" t="s">
        <v>555</v>
      </c>
      <c r="AL69" s="971"/>
      <c r="AM69" s="971"/>
      <c r="AN69" s="971"/>
      <c r="AO69" s="971"/>
      <c r="AP69" s="971">
        <v>1636</v>
      </c>
      <c r="AQ69" s="971"/>
      <c r="AR69" s="971"/>
      <c r="AS69" s="971"/>
      <c r="AT69" s="971"/>
      <c r="AU69" s="971">
        <v>775</v>
      </c>
      <c r="AV69" s="971"/>
      <c r="AW69" s="971"/>
      <c r="AX69" s="971"/>
      <c r="AY69" s="971"/>
      <c r="AZ69" s="972" t="s">
        <v>556</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548</v>
      </c>
      <c r="C70" s="975"/>
      <c r="D70" s="975"/>
      <c r="E70" s="975"/>
      <c r="F70" s="975"/>
      <c r="G70" s="975"/>
      <c r="H70" s="975"/>
      <c r="I70" s="975"/>
      <c r="J70" s="975"/>
      <c r="K70" s="975"/>
      <c r="L70" s="975"/>
      <c r="M70" s="975"/>
      <c r="N70" s="975"/>
      <c r="O70" s="975"/>
      <c r="P70" s="976"/>
      <c r="Q70" s="977">
        <v>7869</v>
      </c>
      <c r="R70" s="971"/>
      <c r="S70" s="971"/>
      <c r="T70" s="971"/>
      <c r="U70" s="971"/>
      <c r="V70" s="971">
        <v>7783</v>
      </c>
      <c r="W70" s="971"/>
      <c r="X70" s="971"/>
      <c r="Y70" s="971"/>
      <c r="Z70" s="971"/>
      <c r="AA70" s="971">
        <v>85</v>
      </c>
      <c r="AB70" s="971"/>
      <c r="AC70" s="971"/>
      <c r="AD70" s="971"/>
      <c r="AE70" s="971"/>
      <c r="AF70" s="971">
        <v>85</v>
      </c>
      <c r="AG70" s="971"/>
      <c r="AH70" s="971"/>
      <c r="AI70" s="971"/>
      <c r="AJ70" s="971"/>
      <c r="AK70" s="971">
        <v>52</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549</v>
      </c>
      <c r="C71" s="975"/>
      <c r="D71" s="975"/>
      <c r="E71" s="975"/>
      <c r="F71" s="975"/>
      <c r="G71" s="975"/>
      <c r="H71" s="975"/>
      <c r="I71" s="975"/>
      <c r="J71" s="975"/>
      <c r="K71" s="975"/>
      <c r="L71" s="975"/>
      <c r="M71" s="975"/>
      <c r="N71" s="975"/>
      <c r="O71" s="975"/>
      <c r="P71" s="976"/>
      <c r="Q71" s="977">
        <v>43</v>
      </c>
      <c r="R71" s="971"/>
      <c r="S71" s="971"/>
      <c r="T71" s="971"/>
      <c r="U71" s="971"/>
      <c r="V71" s="971">
        <v>38</v>
      </c>
      <c r="W71" s="971"/>
      <c r="X71" s="971"/>
      <c r="Y71" s="971"/>
      <c r="Z71" s="971"/>
      <c r="AA71" s="971">
        <f t="shared" ref="AA71:AA75" si="1">Q71-V71</f>
        <v>5</v>
      </c>
      <c r="AB71" s="971"/>
      <c r="AC71" s="971"/>
      <c r="AD71" s="971"/>
      <c r="AE71" s="971"/>
      <c r="AF71" s="971">
        <v>5</v>
      </c>
      <c r="AG71" s="971"/>
      <c r="AH71" s="971"/>
      <c r="AI71" s="971"/>
      <c r="AJ71" s="971"/>
      <c r="AK71" s="971">
        <v>26</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550</v>
      </c>
      <c r="C72" s="975"/>
      <c r="D72" s="975"/>
      <c r="E72" s="975"/>
      <c r="F72" s="975"/>
      <c r="G72" s="975"/>
      <c r="H72" s="975"/>
      <c r="I72" s="975"/>
      <c r="J72" s="975"/>
      <c r="K72" s="975"/>
      <c r="L72" s="975"/>
      <c r="M72" s="975"/>
      <c r="N72" s="975"/>
      <c r="O72" s="975"/>
      <c r="P72" s="976"/>
      <c r="Q72" s="977">
        <v>369</v>
      </c>
      <c r="R72" s="971"/>
      <c r="S72" s="971"/>
      <c r="T72" s="971"/>
      <c r="U72" s="971"/>
      <c r="V72" s="971">
        <v>358</v>
      </c>
      <c r="W72" s="971"/>
      <c r="X72" s="971"/>
      <c r="Y72" s="971"/>
      <c r="Z72" s="971"/>
      <c r="AA72" s="971">
        <v>10</v>
      </c>
      <c r="AB72" s="971"/>
      <c r="AC72" s="971"/>
      <c r="AD72" s="971"/>
      <c r="AE72" s="971"/>
      <c r="AF72" s="971">
        <v>10</v>
      </c>
      <c r="AG72" s="971"/>
      <c r="AH72" s="971"/>
      <c r="AI72" s="971"/>
      <c r="AJ72" s="971"/>
      <c r="AK72" s="971">
        <v>249</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551</v>
      </c>
      <c r="C73" s="975"/>
      <c r="D73" s="975"/>
      <c r="E73" s="975"/>
      <c r="F73" s="975"/>
      <c r="G73" s="975"/>
      <c r="H73" s="975"/>
      <c r="I73" s="975"/>
      <c r="J73" s="975"/>
      <c r="K73" s="975"/>
      <c r="L73" s="975"/>
      <c r="M73" s="975"/>
      <c r="N73" s="975"/>
      <c r="O73" s="975"/>
      <c r="P73" s="976"/>
      <c r="Q73" s="977">
        <v>241808</v>
      </c>
      <c r="R73" s="971"/>
      <c r="S73" s="971"/>
      <c r="T73" s="971"/>
      <c r="U73" s="971"/>
      <c r="V73" s="971">
        <v>236655</v>
      </c>
      <c r="W73" s="971"/>
      <c r="X73" s="971"/>
      <c r="Y73" s="971"/>
      <c r="Z73" s="971"/>
      <c r="AA73" s="971">
        <f t="shared" si="1"/>
        <v>5153</v>
      </c>
      <c r="AB73" s="971"/>
      <c r="AC73" s="971"/>
      <c r="AD73" s="971"/>
      <c r="AE73" s="971"/>
      <c r="AF73" s="971">
        <v>5153</v>
      </c>
      <c r="AG73" s="971"/>
      <c r="AH73" s="971"/>
      <c r="AI73" s="971"/>
      <c r="AJ73" s="971"/>
      <c r="AK73" s="971">
        <v>5058</v>
      </c>
      <c r="AL73" s="971"/>
      <c r="AM73" s="971"/>
      <c r="AN73" s="971"/>
      <c r="AO73" s="971"/>
      <c r="AP73" s="971" t="s">
        <v>555</v>
      </c>
      <c r="AQ73" s="971"/>
      <c r="AR73" s="971"/>
      <c r="AS73" s="971"/>
      <c r="AT73" s="971"/>
      <c r="AU73" s="971" t="s">
        <v>555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552</v>
      </c>
      <c r="C74" s="975"/>
      <c r="D74" s="975"/>
      <c r="E74" s="975"/>
      <c r="F74" s="975"/>
      <c r="G74" s="975"/>
      <c r="H74" s="975"/>
      <c r="I74" s="975"/>
      <c r="J74" s="975"/>
      <c r="K74" s="975"/>
      <c r="L74" s="975"/>
      <c r="M74" s="975"/>
      <c r="N74" s="975"/>
      <c r="O74" s="975"/>
      <c r="P74" s="976"/>
      <c r="Q74" s="977">
        <v>4436</v>
      </c>
      <c r="R74" s="971"/>
      <c r="S74" s="971"/>
      <c r="T74" s="971"/>
      <c r="U74" s="971"/>
      <c r="V74" s="971">
        <v>4134</v>
      </c>
      <c r="W74" s="971"/>
      <c r="X74" s="971"/>
      <c r="Y74" s="971"/>
      <c r="Z74" s="971"/>
      <c r="AA74" s="971">
        <f t="shared" si="1"/>
        <v>302</v>
      </c>
      <c r="AB74" s="971"/>
      <c r="AC74" s="971"/>
      <c r="AD74" s="971"/>
      <c r="AE74" s="971"/>
      <c r="AF74" s="971">
        <v>254</v>
      </c>
      <c r="AG74" s="971"/>
      <c r="AH74" s="971"/>
      <c r="AI74" s="971"/>
      <c r="AJ74" s="971"/>
      <c r="AK74" s="971">
        <v>178</v>
      </c>
      <c r="AL74" s="971"/>
      <c r="AM74" s="971"/>
      <c r="AN74" s="971"/>
      <c r="AO74" s="971"/>
      <c r="AP74" s="971">
        <v>2262</v>
      </c>
      <c r="AQ74" s="971"/>
      <c r="AR74" s="971"/>
      <c r="AS74" s="971"/>
      <c r="AT74" s="971"/>
      <c r="AU74" s="971">
        <v>327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553</v>
      </c>
      <c r="C75" s="975"/>
      <c r="D75" s="975"/>
      <c r="E75" s="975"/>
      <c r="F75" s="975"/>
      <c r="G75" s="975"/>
      <c r="H75" s="975"/>
      <c r="I75" s="975"/>
      <c r="J75" s="975"/>
      <c r="K75" s="975"/>
      <c r="L75" s="975"/>
      <c r="M75" s="975"/>
      <c r="N75" s="975"/>
      <c r="O75" s="975"/>
      <c r="P75" s="976"/>
      <c r="Q75" s="978">
        <v>3</v>
      </c>
      <c r="R75" s="979"/>
      <c r="S75" s="979"/>
      <c r="T75" s="979"/>
      <c r="U75" s="980"/>
      <c r="V75" s="981">
        <v>2</v>
      </c>
      <c r="W75" s="979"/>
      <c r="X75" s="979"/>
      <c r="Y75" s="979"/>
      <c r="Z75" s="980"/>
      <c r="AA75" s="981">
        <f t="shared" si="1"/>
        <v>1</v>
      </c>
      <c r="AB75" s="979"/>
      <c r="AC75" s="979"/>
      <c r="AD75" s="979"/>
      <c r="AE75" s="980"/>
      <c r="AF75" s="981">
        <v>1</v>
      </c>
      <c r="AG75" s="979"/>
      <c r="AH75" s="979"/>
      <c r="AI75" s="979"/>
      <c r="AJ75" s="980"/>
      <c r="AK75" s="981" t="s">
        <v>555</v>
      </c>
      <c r="AL75" s="979"/>
      <c r="AM75" s="979"/>
      <c r="AN75" s="979"/>
      <c r="AO75" s="980"/>
      <c r="AP75" s="981" t="s">
        <v>555</v>
      </c>
      <c r="AQ75" s="979"/>
      <c r="AR75" s="979"/>
      <c r="AS75" s="979"/>
      <c r="AT75" s="980"/>
      <c r="AU75" s="981" t="s">
        <v>555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554</v>
      </c>
      <c r="C76" s="975"/>
      <c r="D76" s="975"/>
      <c r="E76" s="975"/>
      <c r="F76" s="975"/>
      <c r="G76" s="975"/>
      <c r="H76" s="975"/>
      <c r="I76" s="975"/>
      <c r="J76" s="975"/>
      <c r="K76" s="975"/>
      <c r="L76" s="975"/>
      <c r="M76" s="975"/>
      <c r="N76" s="975"/>
      <c r="O76" s="975"/>
      <c r="P76" s="976"/>
      <c r="Q76" s="978">
        <v>13</v>
      </c>
      <c r="R76" s="979"/>
      <c r="S76" s="979"/>
      <c r="T76" s="979"/>
      <c r="U76" s="980"/>
      <c r="V76" s="981">
        <v>11</v>
      </c>
      <c r="W76" s="979"/>
      <c r="X76" s="979"/>
      <c r="Y76" s="979"/>
      <c r="Z76" s="980"/>
      <c r="AA76" s="981">
        <v>2</v>
      </c>
      <c r="AB76" s="979"/>
      <c r="AC76" s="979"/>
      <c r="AD76" s="979"/>
      <c r="AE76" s="980"/>
      <c r="AF76" s="981">
        <v>2</v>
      </c>
      <c r="AG76" s="979"/>
      <c r="AH76" s="979"/>
      <c r="AI76" s="979"/>
      <c r="AJ76" s="980"/>
      <c r="AK76" s="981" t="s">
        <v>555</v>
      </c>
      <c r="AL76" s="979"/>
      <c r="AM76" s="979"/>
      <c r="AN76" s="979"/>
      <c r="AO76" s="980"/>
      <c r="AP76" s="981" t="s">
        <v>555</v>
      </c>
      <c r="AQ76" s="979"/>
      <c r="AR76" s="979"/>
      <c r="AS76" s="979"/>
      <c r="AT76" s="980"/>
      <c r="AU76" s="981" t="s">
        <v>555</v>
      </c>
      <c r="AV76" s="979"/>
      <c r="AW76" s="979"/>
      <c r="AX76" s="979"/>
      <c r="AY76" s="980"/>
      <c r="AZ76" s="972" t="s">
        <v>557</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7228</v>
      </c>
      <c r="AG88" s="959"/>
      <c r="AH88" s="959"/>
      <c r="AI88" s="959"/>
      <c r="AJ88" s="959"/>
      <c r="AK88" s="963"/>
      <c r="AL88" s="963"/>
      <c r="AM88" s="963"/>
      <c r="AN88" s="963"/>
      <c r="AO88" s="963"/>
      <c r="AP88" s="959">
        <f t="shared" ref="AP88" si="2">SUM(AP68:AT87)</f>
        <v>3898</v>
      </c>
      <c r="AQ88" s="959"/>
      <c r="AR88" s="959"/>
      <c r="AS88" s="959"/>
      <c r="AT88" s="959"/>
      <c r="AU88" s="959">
        <f t="shared" ref="AU88" si="3">SUM(AU68:AY87)</f>
        <v>1102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714154</v>
      </c>
      <c r="AB110" s="889"/>
      <c r="AC110" s="889"/>
      <c r="AD110" s="889"/>
      <c r="AE110" s="890"/>
      <c r="AF110" s="891">
        <v>718966</v>
      </c>
      <c r="AG110" s="889"/>
      <c r="AH110" s="889"/>
      <c r="AI110" s="889"/>
      <c r="AJ110" s="890"/>
      <c r="AK110" s="891">
        <v>613013</v>
      </c>
      <c r="AL110" s="889"/>
      <c r="AM110" s="889"/>
      <c r="AN110" s="889"/>
      <c r="AO110" s="890"/>
      <c r="AP110" s="892">
        <v>12.6</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5934028</v>
      </c>
      <c r="BR110" s="842"/>
      <c r="BS110" s="842"/>
      <c r="BT110" s="842"/>
      <c r="BU110" s="842"/>
      <c r="BV110" s="842">
        <v>5404116</v>
      </c>
      <c r="BW110" s="842"/>
      <c r="BX110" s="842"/>
      <c r="BY110" s="842"/>
      <c r="BZ110" s="842"/>
      <c r="CA110" s="842">
        <v>4976930</v>
      </c>
      <c r="CB110" s="842"/>
      <c r="CC110" s="842"/>
      <c r="CD110" s="842"/>
      <c r="CE110" s="842"/>
      <c r="CF110" s="866">
        <v>102.1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2248079</v>
      </c>
      <c r="BR112" s="817"/>
      <c r="BS112" s="817"/>
      <c r="BT112" s="817"/>
      <c r="BU112" s="817"/>
      <c r="BV112" s="817">
        <v>2369007</v>
      </c>
      <c r="BW112" s="817"/>
      <c r="BX112" s="817"/>
      <c r="BY112" s="817"/>
      <c r="BZ112" s="817"/>
      <c r="CA112" s="817">
        <v>2435739</v>
      </c>
      <c r="CB112" s="817"/>
      <c r="CC112" s="817"/>
      <c r="CD112" s="817"/>
      <c r="CE112" s="817"/>
      <c r="CF112" s="875">
        <v>50</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179573</v>
      </c>
      <c r="AB113" s="919"/>
      <c r="AC113" s="919"/>
      <c r="AD113" s="919"/>
      <c r="AE113" s="920"/>
      <c r="AF113" s="921">
        <v>184436</v>
      </c>
      <c r="AG113" s="919"/>
      <c r="AH113" s="919"/>
      <c r="AI113" s="919"/>
      <c r="AJ113" s="920"/>
      <c r="AK113" s="921">
        <v>197587</v>
      </c>
      <c r="AL113" s="919"/>
      <c r="AM113" s="919"/>
      <c r="AN113" s="919"/>
      <c r="AO113" s="920"/>
      <c r="AP113" s="922">
        <v>4.0999999999999996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537366</v>
      </c>
      <c r="BR113" s="817"/>
      <c r="BS113" s="817"/>
      <c r="BT113" s="817"/>
      <c r="BU113" s="817"/>
      <c r="BV113" s="817">
        <v>459561</v>
      </c>
      <c r="BW113" s="817"/>
      <c r="BX113" s="817"/>
      <c r="BY113" s="817"/>
      <c r="BZ113" s="817"/>
      <c r="CA113" s="817">
        <v>397455</v>
      </c>
      <c r="CB113" s="817"/>
      <c r="CC113" s="817"/>
      <c r="CD113" s="817"/>
      <c r="CE113" s="817"/>
      <c r="CF113" s="875">
        <v>8.1999999999999993</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90396</v>
      </c>
      <c r="AB114" s="780"/>
      <c r="AC114" s="780"/>
      <c r="AD114" s="780"/>
      <c r="AE114" s="781"/>
      <c r="AF114" s="782">
        <v>101432</v>
      </c>
      <c r="AG114" s="780"/>
      <c r="AH114" s="780"/>
      <c r="AI114" s="780"/>
      <c r="AJ114" s="781"/>
      <c r="AK114" s="782">
        <v>74724</v>
      </c>
      <c r="AL114" s="780"/>
      <c r="AM114" s="780"/>
      <c r="AN114" s="780"/>
      <c r="AO114" s="781"/>
      <c r="AP114" s="824">
        <v>1.5</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1051961</v>
      </c>
      <c r="BR114" s="817"/>
      <c r="BS114" s="817"/>
      <c r="BT114" s="817"/>
      <c r="BU114" s="817"/>
      <c r="BV114" s="817">
        <v>1021566</v>
      </c>
      <c r="BW114" s="817"/>
      <c r="BX114" s="817"/>
      <c r="BY114" s="817"/>
      <c r="BZ114" s="817"/>
      <c r="CA114" s="817">
        <v>996925</v>
      </c>
      <c r="CB114" s="817"/>
      <c r="CC114" s="817"/>
      <c r="CD114" s="817"/>
      <c r="CE114" s="817"/>
      <c r="CF114" s="875">
        <v>20.399999999999999</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123</v>
      </c>
      <c r="AB115" s="919"/>
      <c r="AC115" s="919"/>
      <c r="AD115" s="919"/>
      <c r="AE115" s="920"/>
      <c r="AF115" s="921">
        <v>113</v>
      </c>
      <c r="AG115" s="919"/>
      <c r="AH115" s="919"/>
      <c r="AI115" s="919"/>
      <c r="AJ115" s="920"/>
      <c r="AK115" s="921">
        <v>99</v>
      </c>
      <c r="AL115" s="919"/>
      <c r="AM115" s="919"/>
      <c r="AN115" s="919"/>
      <c r="AO115" s="920"/>
      <c r="AP115" s="922">
        <v>0</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984246</v>
      </c>
      <c r="AB117" s="903"/>
      <c r="AC117" s="903"/>
      <c r="AD117" s="903"/>
      <c r="AE117" s="904"/>
      <c r="AF117" s="905">
        <v>1004947</v>
      </c>
      <c r="AG117" s="903"/>
      <c r="AH117" s="903"/>
      <c r="AI117" s="903"/>
      <c r="AJ117" s="904"/>
      <c r="AK117" s="905">
        <v>885423</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9771434</v>
      </c>
      <c r="BR119" s="845"/>
      <c r="BS119" s="845"/>
      <c r="BT119" s="845"/>
      <c r="BU119" s="845"/>
      <c r="BV119" s="845">
        <v>9254250</v>
      </c>
      <c r="BW119" s="845"/>
      <c r="BX119" s="845"/>
      <c r="BY119" s="845"/>
      <c r="BZ119" s="845"/>
      <c r="CA119" s="845">
        <v>8807049</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2291607</v>
      </c>
      <c r="BR120" s="842"/>
      <c r="BS120" s="842"/>
      <c r="BT120" s="842"/>
      <c r="BU120" s="842"/>
      <c r="BV120" s="842">
        <v>2955935</v>
      </c>
      <c r="BW120" s="842"/>
      <c r="BX120" s="842"/>
      <c r="BY120" s="842"/>
      <c r="BZ120" s="842"/>
      <c r="CA120" s="842">
        <v>3062268</v>
      </c>
      <c r="CB120" s="842"/>
      <c r="CC120" s="842"/>
      <c r="CD120" s="842"/>
      <c r="CE120" s="842"/>
      <c r="CF120" s="866">
        <v>62.8</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1807785</v>
      </c>
      <c r="DH120" s="842"/>
      <c r="DI120" s="842"/>
      <c r="DJ120" s="842"/>
      <c r="DK120" s="842"/>
      <c r="DL120" s="842">
        <v>1973205</v>
      </c>
      <c r="DM120" s="842"/>
      <c r="DN120" s="842"/>
      <c r="DO120" s="842"/>
      <c r="DP120" s="842"/>
      <c r="DQ120" s="842">
        <v>2081384</v>
      </c>
      <c r="DR120" s="842"/>
      <c r="DS120" s="842"/>
      <c r="DT120" s="842"/>
      <c r="DU120" s="842"/>
      <c r="DV120" s="843">
        <v>42.7</v>
      </c>
      <c r="DW120" s="843"/>
      <c r="DX120" s="843"/>
      <c r="DY120" s="843"/>
      <c r="DZ120" s="844"/>
    </row>
    <row r="121" spans="1:130" s="230" customFormat="1" ht="26.25" customHeight="1">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89010</v>
      </c>
      <c r="BR121" s="817"/>
      <c r="BS121" s="817"/>
      <c r="BT121" s="817"/>
      <c r="BU121" s="817"/>
      <c r="BV121" s="817">
        <v>75658</v>
      </c>
      <c r="BW121" s="817"/>
      <c r="BX121" s="817"/>
      <c r="BY121" s="817"/>
      <c r="BZ121" s="817"/>
      <c r="CA121" s="817">
        <v>59723</v>
      </c>
      <c r="CB121" s="817"/>
      <c r="CC121" s="817"/>
      <c r="CD121" s="817"/>
      <c r="CE121" s="817"/>
      <c r="CF121" s="875">
        <v>1.2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440294</v>
      </c>
      <c r="DH121" s="817"/>
      <c r="DI121" s="817"/>
      <c r="DJ121" s="817"/>
      <c r="DK121" s="817"/>
      <c r="DL121" s="817">
        <v>395802</v>
      </c>
      <c r="DM121" s="817"/>
      <c r="DN121" s="817"/>
      <c r="DO121" s="817"/>
      <c r="DP121" s="817"/>
      <c r="DQ121" s="817">
        <v>354355</v>
      </c>
      <c r="DR121" s="817"/>
      <c r="DS121" s="817"/>
      <c r="DT121" s="817"/>
      <c r="DU121" s="817"/>
      <c r="DV121" s="794">
        <v>7.3</v>
      </c>
      <c r="DW121" s="794"/>
      <c r="DX121" s="794"/>
      <c r="DY121" s="794"/>
      <c r="DZ121" s="795"/>
    </row>
    <row r="122" spans="1:130" s="230" customFormat="1" ht="26.25" customHeight="1">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6331622</v>
      </c>
      <c r="BR122" s="845"/>
      <c r="BS122" s="845"/>
      <c r="BT122" s="845"/>
      <c r="BU122" s="845"/>
      <c r="BV122" s="845">
        <v>5982387</v>
      </c>
      <c r="BW122" s="845"/>
      <c r="BX122" s="845"/>
      <c r="BY122" s="845"/>
      <c r="BZ122" s="845"/>
      <c r="CA122" s="845">
        <v>5666620</v>
      </c>
      <c r="CB122" s="845"/>
      <c r="CC122" s="845"/>
      <c r="CD122" s="845"/>
      <c r="CE122" s="845"/>
      <c r="CF122" s="846">
        <v>116.2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8712239</v>
      </c>
      <c r="BR123" s="833"/>
      <c r="BS123" s="833"/>
      <c r="BT123" s="833"/>
      <c r="BU123" s="833"/>
      <c r="BV123" s="833">
        <v>9013980</v>
      </c>
      <c r="BW123" s="833"/>
      <c r="BX123" s="833"/>
      <c r="BY123" s="833"/>
      <c r="BZ123" s="833"/>
      <c r="CA123" s="833">
        <v>8788611</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21.1</v>
      </c>
      <c r="BR124" s="831"/>
      <c r="BS124" s="831"/>
      <c r="BT124" s="831"/>
      <c r="BU124" s="831"/>
      <c r="BV124" s="831">
        <v>5</v>
      </c>
      <c r="BW124" s="831"/>
      <c r="BX124" s="831"/>
      <c r="BY124" s="831"/>
      <c r="BZ124" s="831"/>
      <c r="CA124" s="831">
        <v>0.3</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123</v>
      </c>
      <c r="AB127" s="780"/>
      <c r="AC127" s="780"/>
      <c r="AD127" s="780"/>
      <c r="AE127" s="781"/>
      <c r="AF127" s="782">
        <v>113</v>
      </c>
      <c r="AG127" s="780"/>
      <c r="AH127" s="780"/>
      <c r="AI127" s="780"/>
      <c r="AJ127" s="781"/>
      <c r="AK127" s="782">
        <v>99</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9885</v>
      </c>
      <c r="AB128" s="801"/>
      <c r="AC128" s="801"/>
      <c r="AD128" s="801"/>
      <c r="AE128" s="802"/>
      <c r="AF128" s="803">
        <v>8475</v>
      </c>
      <c r="AG128" s="801"/>
      <c r="AH128" s="801"/>
      <c r="AI128" s="801"/>
      <c r="AJ128" s="802"/>
      <c r="AK128" s="803">
        <v>5217</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14.74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5647894</v>
      </c>
      <c r="AB129" s="780"/>
      <c r="AC129" s="780"/>
      <c r="AD129" s="780"/>
      <c r="AE129" s="781"/>
      <c r="AF129" s="782">
        <v>5421149</v>
      </c>
      <c r="AG129" s="780"/>
      <c r="AH129" s="780"/>
      <c r="AI129" s="780"/>
      <c r="AJ129" s="781"/>
      <c r="AK129" s="782">
        <v>5415961</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19.739999999999998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639970</v>
      </c>
      <c r="AB130" s="780"/>
      <c r="AC130" s="780"/>
      <c r="AD130" s="780"/>
      <c r="AE130" s="781"/>
      <c r="AF130" s="782">
        <v>617018</v>
      </c>
      <c r="AG130" s="780"/>
      <c r="AH130" s="780"/>
      <c r="AI130" s="780"/>
      <c r="AJ130" s="781"/>
      <c r="AK130" s="782">
        <v>540671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5007924</v>
      </c>
      <c r="AB131" s="764"/>
      <c r="AC131" s="764"/>
      <c r="AD131" s="764"/>
      <c r="AE131" s="765"/>
      <c r="AF131" s="766">
        <v>4804131</v>
      </c>
      <c r="AG131" s="764"/>
      <c r="AH131" s="764"/>
      <c r="AI131" s="764"/>
      <c r="AJ131" s="765"/>
      <c r="AK131" s="766">
        <v>4875290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6.6772379129999999</v>
      </c>
      <c r="AB132" s="745"/>
      <c r="AC132" s="745"/>
      <c r="AD132" s="745"/>
      <c r="AE132" s="746"/>
      <c r="AF132" s="747">
        <v>7.8984940249999998</v>
      </c>
      <c r="AG132" s="745"/>
      <c r="AH132" s="745"/>
      <c r="AI132" s="745"/>
      <c r="AJ132" s="746"/>
      <c r="AK132" s="747">
        <v>6.9644062199999999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6.7</v>
      </c>
      <c r="AB133" s="724"/>
      <c r="AC133" s="724"/>
      <c r="AD133" s="724"/>
      <c r="AE133" s="725"/>
      <c r="AF133" s="723">
        <v>7</v>
      </c>
      <c r="AG133" s="724"/>
      <c r="AH133" s="724"/>
      <c r="AI133" s="724"/>
      <c r="AJ133" s="725"/>
      <c r="AK133" s="723">
        <v>7.1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WG+UfV6K1IywZ3qjIVADrVPR8v/GnvGUtj09c6vJelN03BdoiDwlgG041NbpPxu8E0WHnF5I7uF5X/vfX0DJA==" saltValue="hTxbjTgdXHN6io5fgKgw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6" zoomScale="80" zoomScaleNormal="85" zoomScaleSheetLayoutView="80" workbookViewId="0">
      <selection activeCell="BB73" sqref="BB73"/>
    </sheetView>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475</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ze+l7MIq/orpfvmz8Nqipel/0tJQG0dnB+EMVEc3XDhrwkJTI0kc983oDmPd+FphaTvzIcmYze37DP2mj/oeTA==" saltValue="TomyGB+TxHpY60n5BWLg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cmHBDlL561MDbdxiEUf/E+oIqVjJ/F2y3km1jBDaLGtHpEnys0p62dyOA65zqB5OK4eZJ2P9XS/HfdTtIq3KdQ==" saltValue="q+ZzaxDKqUlpbV8V9qtQ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zoomScale="80" zoomScaleSheetLayoutView="80" workbookViewId="0"/>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478</v>
      </c>
      <c r="AP7" s="272"/>
      <c r="AQ7" s="273" t="s">
        <v>479</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480</v>
      </c>
      <c r="AQ8" s="279" t="s">
        <v>481</v>
      </c>
      <c r="AR8" s="280" t="s">
        <v>482</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483</v>
      </c>
      <c r="AL9" s="1132"/>
      <c r="AM9" s="1132"/>
      <c r="AN9" s="1133"/>
      <c r="AO9" s="281">
        <v>1441089</v>
      </c>
      <c r="AP9" s="281">
        <v>66668</v>
      </c>
      <c r="AQ9" s="282">
        <v>78624</v>
      </c>
      <c r="AR9" s="283">
        <v>-15.2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484</v>
      </c>
      <c r="AL10" s="1132"/>
      <c r="AM10" s="1132"/>
      <c r="AN10" s="1133"/>
      <c r="AO10" s="284">
        <v>243617</v>
      </c>
      <c r="AP10" s="284">
        <v>11270</v>
      </c>
      <c r="AQ10" s="285">
        <v>8393</v>
      </c>
      <c r="AR10" s="286">
        <v>34.299999999999997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485</v>
      </c>
      <c r="AL11" s="1132"/>
      <c r="AM11" s="1132"/>
      <c r="AN11" s="1133"/>
      <c r="AO11" s="284">
        <v>43388</v>
      </c>
      <c r="AP11" s="284">
        <v>2007</v>
      </c>
      <c r="AQ11" s="285">
        <v>566</v>
      </c>
      <c r="AR11" s="286">
        <v>254.6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486</v>
      </c>
      <c r="AL12" s="1132"/>
      <c r="AM12" s="1132"/>
      <c r="AN12" s="1133"/>
      <c r="AO12" s="284" t="s">
        <v>487</v>
      </c>
      <c r="AP12" s="284" t="s">
        <v>487</v>
      </c>
      <c r="AQ12" s="285">
        <v>4</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488</v>
      </c>
      <c r="AL13" s="1132"/>
      <c r="AM13" s="1132"/>
      <c r="AN13" s="1133"/>
      <c r="AO13" s="284">
        <v>83193</v>
      </c>
      <c r="AP13" s="284">
        <v>3849</v>
      </c>
      <c r="AQ13" s="285">
        <v>2520</v>
      </c>
      <c r="AR13" s="286">
        <v>52.7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489</v>
      </c>
      <c r="AL14" s="1132"/>
      <c r="AM14" s="1132"/>
      <c r="AN14" s="1133"/>
      <c r="AO14" s="284">
        <v>55098</v>
      </c>
      <c r="AP14" s="284">
        <v>2549</v>
      </c>
      <c r="AQ14" s="285">
        <v>1291</v>
      </c>
      <c r="AR14" s="286">
        <v>97.4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490</v>
      </c>
      <c r="AL15" s="1135"/>
      <c r="AM15" s="1135"/>
      <c r="AN15" s="1136"/>
      <c r="AO15" s="284">
        <v>-117833</v>
      </c>
      <c r="AP15" s="284">
        <v>-5451</v>
      </c>
      <c r="AQ15" s="285">
        <v>-4844</v>
      </c>
      <c r="AR15" s="286">
        <v>12.5</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178</v>
      </c>
      <c r="AL16" s="1135"/>
      <c r="AM16" s="1135"/>
      <c r="AN16" s="1136"/>
      <c r="AO16" s="284">
        <v>1748552</v>
      </c>
      <c r="AP16" s="284">
        <v>80892</v>
      </c>
      <c r="AQ16" s="285">
        <v>86555</v>
      </c>
      <c r="AR16" s="286">
        <v>-6.5</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495</v>
      </c>
      <c r="AL21" s="1138"/>
      <c r="AM21" s="1138"/>
      <c r="AN21" s="1139"/>
      <c r="AO21" s="297">
        <v>6.48</v>
      </c>
      <c r="AP21" s="298">
        <v>7.95</v>
      </c>
      <c r="AQ21" s="299">
        <v>-1.47</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496</v>
      </c>
      <c r="AL22" s="1138"/>
      <c r="AM22" s="1138"/>
      <c r="AN22" s="1139"/>
      <c r="AO22" s="302">
        <v>96.6</v>
      </c>
      <c r="AP22" s="303">
        <v>97.2</v>
      </c>
      <c r="AQ22" s="304">
        <v>-0.6</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30" t="s">
        <v>497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c r="A27" s="309"/>
      <c r="AO27" s="262"/>
      <c r="AP27" s="262"/>
      <c r="AQ27" s="262"/>
      <c r="AR27" s="262"/>
      <c r="AS27" s="262"/>
      <c r="AT27" s="262"/>
    </row>
    <row r="28" spans="1:46" ht="16.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478</v>
      </c>
      <c r="AP30" s="272"/>
      <c r="AQ30" s="273" t="s">
        <v>479</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500</v>
      </c>
      <c r="AL32" s="1122"/>
      <c r="AM32" s="1122"/>
      <c r="AN32" s="1123"/>
      <c r="AO32" s="312">
        <v>613013</v>
      </c>
      <c r="AP32" s="312">
        <v>28359</v>
      </c>
      <c r="AQ32" s="313">
        <v>34484</v>
      </c>
      <c r="AR32" s="314">
        <v>-17.8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501</v>
      </c>
      <c r="AL33" s="1122"/>
      <c r="AM33" s="1122"/>
      <c r="AN33" s="1123"/>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502</v>
      </c>
      <c r="AL34" s="1122"/>
      <c r="AM34" s="1122"/>
      <c r="AN34" s="1123"/>
      <c r="AO34" s="312" t="s">
        <v>487</v>
      </c>
      <c r="AP34" s="312" t="s">
        <v>487</v>
      </c>
      <c r="AQ34" s="313" t="s">
        <v>487</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503</v>
      </c>
      <c r="AL35" s="1122"/>
      <c r="AM35" s="1122"/>
      <c r="AN35" s="1123"/>
      <c r="AO35" s="312">
        <v>197587</v>
      </c>
      <c r="AP35" s="312">
        <v>9141</v>
      </c>
      <c r="AQ35" s="313">
        <v>11558</v>
      </c>
      <c r="AR35" s="314">
        <v>-20.9</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504</v>
      </c>
      <c r="AL36" s="1122"/>
      <c r="AM36" s="1122"/>
      <c r="AN36" s="1123"/>
      <c r="AO36" s="312">
        <v>74724</v>
      </c>
      <c r="AP36" s="312">
        <v>3457</v>
      </c>
      <c r="AQ36" s="313">
        <v>3181</v>
      </c>
      <c r="AR36" s="314">
        <v>8.6999999999999993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505</v>
      </c>
      <c r="AL37" s="1122"/>
      <c r="AM37" s="1122"/>
      <c r="AN37" s="1123"/>
      <c r="AO37" s="312">
        <v>99</v>
      </c>
      <c r="AP37" s="312">
        <v>5</v>
      </c>
      <c r="AQ37" s="313">
        <v>154</v>
      </c>
      <c r="AR37" s="314">
        <v>-96.8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506</v>
      </c>
      <c r="AL38" s="1125"/>
      <c r="AM38" s="1125"/>
      <c r="AN38" s="1126"/>
      <c r="AO38" s="315" t="s">
        <v>487</v>
      </c>
      <c r="AP38" s="315" t="s">
        <v>487</v>
      </c>
      <c r="AQ38" s="316">
        <v>1</v>
      </c>
      <c r="AR38" s="304" t="s">
        <v>487</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507</v>
      </c>
      <c r="AL39" s="1125"/>
      <c r="AM39" s="1125"/>
      <c r="AN39" s="1126"/>
      <c r="AO39" s="312">
        <v>-5217</v>
      </c>
      <c r="AP39" s="312">
        <v>-241</v>
      </c>
      <c r="AQ39" s="313">
        <v>-2572</v>
      </c>
      <c r="AR39" s="314">
        <v>-90.6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508</v>
      </c>
      <c r="AL40" s="1122"/>
      <c r="AM40" s="1122"/>
      <c r="AN40" s="1123"/>
      <c r="AO40" s="312">
        <v>-540671</v>
      </c>
      <c r="AP40" s="312">
        <v>-25013</v>
      </c>
      <c r="AQ40" s="313">
        <v>-30360</v>
      </c>
      <c r="AR40" s="314">
        <v>-17.600000000000001</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288</v>
      </c>
      <c r="AL41" s="1128"/>
      <c r="AM41" s="1128"/>
      <c r="AN41" s="1129"/>
      <c r="AO41" s="312">
        <v>339535</v>
      </c>
      <c r="AP41" s="312">
        <v>15708</v>
      </c>
      <c r="AQ41" s="313">
        <v>16445</v>
      </c>
      <c r="AR41" s="314">
        <v>-4.5</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478</v>
      </c>
      <c r="AN49" s="1116" t="s">
        <v>511</v>
      </c>
      <c r="AO49" s="1117"/>
      <c r="AP49" s="1117"/>
      <c r="AQ49" s="1117"/>
      <c r="AR49" s="1118"/>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512</v>
      </c>
      <c r="AO50" s="329" t="s">
        <v>513</v>
      </c>
      <c r="AP50" s="330" t="s">
        <v>514</v>
      </c>
      <c r="AQ50" s="331" t="s">
        <v>515</v>
      </c>
      <c r="AR50" s="332" t="s">
        <v>516</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1455513</v>
      </c>
      <c r="AN51" s="334">
        <v>63618</v>
      </c>
      <c r="AO51" s="335">
        <v>45.2</v>
      </c>
      <c r="AP51" s="336">
        <v>59119</v>
      </c>
      <c r="AQ51" s="337">
        <v>9.6999999999999993</v>
      </c>
      <c r="AR51" s="338">
        <v>35.5</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438304</v>
      </c>
      <c r="AN52" s="342">
        <v>19157</v>
      </c>
      <c r="AO52" s="343">
        <v>-0.6</v>
      </c>
      <c r="AP52" s="344">
        <v>29900</v>
      </c>
      <c r="AQ52" s="345">
        <v>-14.7</v>
      </c>
      <c r="AR52" s="346">
        <v>14.1</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677582</v>
      </c>
      <c r="AN53" s="334">
        <v>30075</v>
      </c>
      <c r="AO53" s="335">
        <v>-52.7</v>
      </c>
      <c r="AP53" s="336">
        <v>53895</v>
      </c>
      <c r="AQ53" s="337">
        <v>-8.8000000000000007</v>
      </c>
      <c r="AR53" s="338">
        <v>-43.9</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247745</v>
      </c>
      <c r="AN54" s="342">
        <v>10996</v>
      </c>
      <c r="AO54" s="343">
        <v>-42.6</v>
      </c>
      <c r="AP54" s="344">
        <v>31224</v>
      </c>
      <c r="AQ54" s="345">
        <v>4.4000000000000004</v>
      </c>
      <c r="AR54" s="346">
        <v>-47</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598497</v>
      </c>
      <c r="AN55" s="334">
        <v>26964</v>
      </c>
      <c r="AO55" s="335">
        <v>-10.3</v>
      </c>
      <c r="AP55" s="336">
        <v>56181</v>
      </c>
      <c r="AQ55" s="337">
        <v>4.2</v>
      </c>
      <c r="AR55" s="338">
        <v>-14.5</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323041</v>
      </c>
      <c r="AN56" s="342">
        <v>14554</v>
      </c>
      <c r="AO56" s="343">
        <v>32.4</v>
      </c>
      <c r="AP56" s="344">
        <v>32039</v>
      </c>
      <c r="AQ56" s="345">
        <v>2.6</v>
      </c>
      <c r="AR56" s="346">
        <v>29.8</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661638</v>
      </c>
      <c r="AN57" s="334">
        <v>30245</v>
      </c>
      <c r="AO57" s="335">
        <v>12.2</v>
      </c>
      <c r="AP57" s="336">
        <v>47730</v>
      </c>
      <c r="AQ57" s="337">
        <v>-15</v>
      </c>
      <c r="AR57" s="338">
        <v>27.2</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434043</v>
      </c>
      <c r="AN58" s="342">
        <v>19841</v>
      </c>
      <c r="AO58" s="343">
        <v>36.299999999999997</v>
      </c>
      <c r="AP58" s="344">
        <v>26378</v>
      </c>
      <c r="AQ58" s="345">
        <v>-17.7</v>
      </c>
      <c r="AR58" s="346">
        <v>54</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687194</v>
      </c>
      <c r="AN59" s="334">
        <v>31791</v>
      </c>
      <c r="AO59" s="335">
        <v>5.0999999999999996</v>
      </c>
      <c r="AP59" s="336">
        <v>61921</v>
      </c>
      <c r="AQ59" s="337">
        <v>29.7</v>
      </c>
      <c r="AR59" s="338">
        <v>-24.6</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402313</v>
      </c>
      <c r="AN60" s="342">
        <v>18612</v>
      </c>
      <c r="AO60" s="343">
        <v>-6.2</v>
      </c>
      <c r="AP60" s="344">
        <v>34719</v>
      </c>
      <c r="AQ60" s="345">
        <v>31.6</v>
      </c>
      <c r="AR60" s="346">
        <v>-37.799999999999997</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816085</v>
      </c>
      <c r="AN61" s="349">
        <v>36539</v>
      </c>
      <c r="AO61" s="350">
        <v>-0.1</v>
      </c>
      <c r="AP61" s="351">
        <v>55769</v>
      </c>
      <c r="AQ61" s="352">
        <v>4</v>
      </c>
      <c r="AR61" s="338">
        <v>-4.0999999999999996</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369089</v>
      </c>
      <c r="AN62" s="342">
        <v>16632</v>
      </c>
      <c r="AO62" s="343">
        <v>3.9</v>
      </c>
      <c r="AP62" s="344">
        <v>30852</v>
      </c>
      <c r="AQ62" s="345">
        <v>1.2</v>
      </c>
      <c r="AR62" s="346">
        <v>2.7</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kdLDL287YHamYK/jPakasw0NAQ7uE6i4+d961lHVDhNmCqAjsQoAsUc5z7Q7sKmSTkCHVV+liJC+j/ob7XXszg==" saltValue="jvM/HR9Jo4IV78n+2E2Q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80" zoomScaleNormal="80" zoomScaleSheetLayoutView="55" workbookViewId="0">
      <selection activeCell="CO91" sqref="CO91"/>
    </sheetView>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1" spans="125:125" ht="13.5" hidden="1" customHeight="1">
      <c r="DU121" s="259"/>
    </row>
  </sheetData>
  <sheetProtection algorithmName="SHA-512" hashValue="3zHBu4M7KheYgYkVrGMJbqOYVcztzgHgV6oJG2rl7D48m2tOLWRE1+3F+pbdoqzAfrKPts6yIr/592vAtDSWTQ==" saltValue="HwgPsCjLdMVg6As79jNU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80" zoomScaleNormal="80" zoomScaleSheetLayoutView="55" workbookViewId="0">
      <selection activeCell="DE88" sqref="DE88"/>
    </sheetView>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lNN7fybgATwNNUswq4xdV/g/4JuIfiG/JbgGqDN7yRDoHNgUfiZsEyePg0ierSTr1q1BwZYOQlJrzpptBGU3OQ==" saltValue="4rcPPxhoHq1pmDilcwyG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7" zoomScale="60" zoomScaleNormal="6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0" t="s">
        <v>3</v>
      </c>
      <c r="D47" s="1140"/>
      <c r="E47" s="1141"/>
      <c r="F47" s="11">
        <v>17.420000000000002</v>
      </c>
      <c r="G47" s="12">
        <v>19.53</v>
      </c>
      <c r="H47" s="12">
        <v>24.52</v>
      </c>
      <c r="I47" s="12">
        <v>31.63</v>
      </c>
      <c r="J47" s="13">
        <v>29.63</v>
      </c>
    </row>
    <row r="48" spans="2:10" ht="57.75" customHeight="1">
      <c r="B48" s="14"/>
      <c r="C48" s="1142" t="s">
        <v>4</v>
      </c>
      <c r="D48" s="1142"/>
      <c r="E48" s="1143"/>
      <c r="F48" s="15">
        <v>6.14</v>
      </c>
      <c r="G48" s="16">
        <v>9.18</v>
      </c>
      <c r="H48" s="16">
        <v>11.56</v>
      </c>
      <c r="I48" s="16">
        <v>4.4000000000000004</v>
      </c>
      <c r="J48" s="17">
        <v>4.2</v>
      </c>
    </row>
    <row r="49" spans="2:10" ht="57.75" customHeight="1" thickBot="1">
      <c r="B49" s="18"/>
      <c r="C49" s="1144" t="s">
        <v>5</v>
      </c>
      <c r="D49" s="1144"/>
      <c r="E49" s="1145"/>
      <c r="F49" s="19" t="s">
        <v>530</v>
      </c>
      <c r="G49" s="20">
        <v>3.35</v>
      </c>
      <c r="H49" s="20">
        <v>4.46</v>
      </c>
      <c r="I49" s="20" t="s">
        <v>531</v>
      </c>
      <c r="J49" s="21" t="s">
        <v>532</v>
      </c>
    </row>
    <row r="50" spans="2:10" ht="13.2"/>
  </sheetData>
  <sheetProtection algorithmName="SHA-512" hashValue="WYINv4arWjQKgstbGuJaLxdtSTRpMmDEfWsCoy8s5sDNpVXxLYUr4SjPSc58QRn1u8AgZNe+Lit+khDgKvVAlw==" saltValue="6dlYRBTgBstTD7Mzu/Vd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 zoomScale="60" zoomScaleNormal="6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2" t="s">
        <v>533</v>
      </c>
      <c r="D34" s="1152"/>
      <c r="E34" s="1153"/>
      <c r="F34" s="32">
        <v>6.14</v>
      </c>
      <c r="G34" s="33">
        <v>9.17</v>
      </c>
      <c r="H34" s="33">
        <v>11.56</v>
      </c>
      <c r="I34" s="33">
        <v>4.4000000000000004</v>
      </c>
      <c r="J34" s="34">
        <v>4.1900000000000004</v>
      </c>
      <c r="K34" s="22"/>
      <c r="L34" s="22"/>
      <c r="M34" s="22"/>
      <c r="N34" s="22"/>
      <c r="O34" s="22"/>
      <c r="P34" s="22"/>
    </row>
    <row r="35" spans="1:16" ht="39" customHeight="1">
      <c r="A35" s="22"/>
      <c r="B35" s="35"/>
      <c r="C35" s="1146" t="s">
        <v>534</v>
      </c>
      <c r="D35" s="1147"/>
      <c r="E35" s="1148"/>
      <c r="F35" s="36">
        <v>0.82</v>
      </c>
      <c r="G35" s="37">
        <v>0.21</v>
      </c>
      <c r="H35" s="37">
        <v>1.7</v>
      </c>
      <c r="I35" s="37">
        <v>2.94</v>
      </c>
      <c r="J35" s="38">
        <v>2.61</v>
      </c>
      <c r="K35" s="22"/>
      <c r="L35" s="22"/>
      <c r="M35" s="22"/>
      <c r="N35" s="22"/>
      <c r="O35" s="22"/>
      <c r="P35" s="22"/>
    </row>
    <row r="36" spans="1:16" ht="39" customHeight="1">
      <c r="A36" s="22"/>
      <c r="B36" s="35"/>
      <c r="C36" s="1146" t="s">
        <v>535</v>
      </c>
      <c r="D36" s="1147"/>
      <c r="E36" s="1148"/>
      <c r="F36" s="36">
        <v>0.96</v>
      </c>
      <c r="G36" s="37">
        <v>0.82</v>
      </c>
      <c r="H36" s="37">
        <v>0.86</v>
      </c>
      <c r="I36" s="37">
        <v>0.94</v>
      </c>
      <c r="J36" s="38">
        <v>0.91</v>
      </c>
      <c r="K36" s="22"/>
      <c r="L36" s="22"/>
      <c r="M36" s="22"/>
      <c r="N36" s="22"/>
      <c r="O36" s="22"/>
      <c r="P36" s="22"/>
    </row>
    <row r="37" spans="1:16" ht="39" customHeight="1">
      <c r="A37" s="22"/>
      <c r="B37" s="35"/>
      <c r="C37" s="1146" t="s">
        <v>536</v>
      </c>
      <c r="D37" s="1147"/>
      <c r="E37" s="1148"/>
      <c r="F37" s="36">
        <v>0.06</v>
      </c>
      <c r="G37" s="37">
        <v>0.08</v>
      </c>
      <c r="H37" s="37">
        <v>0.08</v>
      </c>
      <c r="I37" s="37">
        <v>0.03</v>
      </c>
      <c r="J37" s="38">
        <v>0.21</v>
      </c>
      <c r="K37" s="22"/>
      <c r="L37" s="22"/>
      <c r="M37" s="22"/>
      <c r="N37" s="22"/>
      <c r="O37" s="22"/>
      <c r="P37" s="22"/>
    </row>
    <row r="38" spans="1:16" ht="39" customHeight="1">
      <c r="A38" s="22"/>
      <c r="B38" s="35"/>
      <c r="C38" s="1146" t="s">
        <v>537</v>
      </c>
      <c r="D38" s="1147"/>
      <c r="E38" s="1148"/>
      <c r="F38" s="36">
        <v>7.0000000000000007E-2</v>
      </c>
      <c r="G38" s="37">
        <v>0.25</v>
      </c>
      <c r="H38" s="37">
        <v>0.33</v>
      </c>
      <c r="I38" s="37">
        <v>0.11</v>
      </c>
      <c r="J38" s="38">
        <v>0.13</v>
      </c>
      <c r="K38" s="22"/>
      <c r="L38" s="22"/>
      <c r="M38" s="22"/>
      <c r="N38" s="22"/>
      <c r="O38" s="22"/>
      <c r="P38" s="22"/>
    </row>
    <row r="39" spans="1:16" ht="39" customHeight="1">
      <c r="A39" s="22"/>
      <c r="B39" s="35"/>
      <c r="C39" s="1146" t="s">
        <v>538</v>
      </c>
      <c r="D39" s="1147"/>
      <c r="E39" s="1148"/>
      <c r="F39" s="36">
        <v>0.01</v>
      </c>
      <c r="G39" s="37">
        <v>0</v>
      </c>
      <c r="H39" s="37">
        <v>0.01</v>
      </c>
      <c r="I39" s="37">
        <v>0.01</v>
      </c>
      <c r="J39" s="38">
        <v>0.02</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539</v>
      </c>
      <c r="D42" s="1147"/>
      <c r="E42" s="1148"/>
      <c r="F42" s="36" t="s">
        <v>487</v>
      </c>
      <c r="G42" s="37" t="s">
        <v>487</v>
      </c>
      <c r="H42" s="37" t="s">
        <v>487</v>
      </c>
      <c r="I42" s="37" t="s">
        <v>487</v>
      </c>
      <c r="J42" s="38" t="s">
        <v>487</v>
      </c>
      <c r="K42" s="22"/>
      <c r="L42" s="22"/>
      <c r="M42" s="22"/>
      <c r="N42" s="22"/>
      <c r="O42" s="22"/>
      <c r="P42" s="22"/>
    </row>
    <row r="43" spans="1:16" ht="39" customHeight="1" thickBot="1">
      <c r="A43" s="22"/>
      <c r="B43" s="40"/>
      <c r="C43" s="1149" t="s">
        <v>540</v>
      </c>
      <c r="D43" s="1150"/>
      <c r="E43" s="1151"/>
      <c r="F43" s="41" t="s">
        <v>487</v>
      </c>
      <c r="G43" s="42" t="s">
        <v>487</v>
      </c>
      <c r="H43" s="42" t="s">
        <v>487</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HDajWZuW16rBR5tNreiYpjNk9+U9QEN6S1ubQy39qXPasR5EA6+aWRy1LI5Pp2tS57qUbr7Mf74EQyxQD57Lqw==" saltValue="JtAbMyOIS0Oe+ZeMs96D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13" zoomScale="60" zoomScaleNormal="60" zoomScaleSheetLayoutView="55" workbookViewId="0">
      <selection activeCell="U53" sqref="U53"/>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7" t="s">
        <v>9</v>
      </c>
      <c r="C45" s="1178"/>
      <c r="D45" s="58"/>
      <c r="E45" s="1183" t="s">
        <v>10</v>
      </c>
      <c r="F45" s="1183"/>
      <c r="G45" s="1183"/>
      <c r="H45" s="1183"/>
      <c r="I45" s="1183"/>
      <c r="J45" s="1184"/>
      <c r="K45" s="59">
        <v>719</v>
      </c>
      <c r="L45" s="60">
        <v>715</v>
      </c>
      <c r="M45" s="60">
        <v>714</v>
      </c>
      <c r="N45" s="60">
        <v>719</v>
      </c>
      <c r="O45" s="61">
        <v>613</v>
      </c>
      <c r="P45" s="48"/>
      <c r="Q45" s="48"/>
      <c r="R45" s="48"/>
      <c r="S45" s="48"/>
      <c r="T45" s="48"/>
      <c r="U45" s="48"/>
    </row>
    <row r="46" spans="1:21" ht="30.75" customHeight="1">
      <c r="A46" s="48"/>
      <c r="B46" s="1179"/>
      <c r="C46" s="1180"/>
      <c r="D46" s="62"/>
      <c r="E46" s="1156" t="s">
        <v>11</v>
      </c>
      <c r="F46" s="1156"/>
      <c r="G46" s="1156"/>
      <c r="H46" s="1156"/>
      <c r="I46" s="1156"/>
      <c r="J46" s="1157"/>
      <c r="K46" s="63" t="s">
        <v>487</v>
      </c>
      <c r="L46" s="64" t="s">
        <v>487</v>
      </c>
      <c r="M46" s="64" t="s">
        <v>487</v>
      </c>
      <c r="N46" s="64" t="s">
        <v>487</v>
      </c>
      <c r="O46" s="65" t="s">
        <v>487</v>
      </c>
      <c r="P46" s="48"/>
      <c r="Q46" s="48"/>
      <c r="R46" s="48"/>
      <c r="S46" s="48"/>
      <c r="T46" s="48"/>
      <c r="U46" s="48"/>
    </row>
    <row r="47" spans="1:21" ht="30.75" customHeight="1">
      <c r="A47" s="48"/>
      <c r="B47" s="1179"/>
      <c r="C47" s="1180"/>
      <c r="D47" s="62"/>
      <c r="E47" s="1156" t="s">
        <v>12</v>
      </c>
      <c r="F47" s="1156"/>
      <c r="G47" s="1156"/>
      <c r="H47" s="1156"/>
      <c r="I47" s="1156"/>
      <c r="J47" s="1157"/>
      <c r="K47" s="63" t="s">
        <v>487</v>
      </c>
      <c r="L47" s="64" t="s">
        <v>487</v>
      </c>
      <c r="M47" s="64" t="s">
        <v>487</v>
      </c>
      <c r="N47" s="64" t="s">
        <v>487</v>
      </c>
      <c r="O47" s="65" t="s">
        <v>487</v>
      </c>
      <c r="P47" s="48"/>
      <c r="Q47" s="48"/>
      <c r="R47" s="48"/>
      <c r="S47" s="48"/>
      <c r="T47" s="48"/>
      <c r="U47" s="48"/>
    </row>
    <row r="48" spans="1:21" ht="30.75" customHeight="1">
      <c r="A48" s="48"/>
      <c r="B48" s="1179"/>
      <c r="C48" s="1180"/>
      <c r="D48" s="62"/>
      <c r="E48" s="1156" t="s">
        <v>13</v>
      </c>
      <c r="F48" s="1156"/>
      <c r="G48" s="1156"/>
      <c r="H48" s="1156"/>
      <c r="I48" s="1156"/>
      <c r="J48" s="1157"/>
      <c r="K48" s="63">
        <v>187</v>
      </c>
      <c r="L48" s="64">
        <v>182</v>
      </c>
      <c r="M48" s="64">
        <v>180</v>
      </c>
      <c r="N48" s="64">
        <v>184</v>
      </c>
      <c r="O48" s="65">
        <v>198</v>
      </c>
      <c r="P48" s="48"/>
      <c r="Q48" s="48"/>
      <c r="R48" s="48"/>
      <c r="S48" s="48"/>
      <c r="T48" s="48"/>
      <c r="U48" s="48"/>
    </row>
    <row r="49" spans="1:21" ht="30.75" customHeight="1">
      <c r="A49" s="48"/>
      <c r="B49" s="1179"/>
      <c r="C49" s="1180"/>
      <c r="D49" s="62"/>
      <c r="E49" s="1156" t="s">
        <v>14</v>
      </c>
      <c r="F49" s="1156"/>
      <c r="G49" s="1156"/>
      <c r="H49" s="1156"/>
      <c r="I49" s="1156"/>
      <c r="J49" s="1157"/>
      <c r="K49" s="63">
        <v>55</v>
      </c>
      <c r="L49" s="64">
        <v>61</v>
      </c>
      <c r="M49" s="64">
        <v>90</v>
      </c>
      <c r="N49" s="64">
        <v>101</v>
      </c>
      <c r="O49" s="65">
        <v>75</v>
      </c>
      <c r="P49" s="48"/>
      <c r="Q49" s="48"/>
      <c r="R49" s="48"/>
      <c r="S49" s="48"/>
      <c r="T49" s="48"/>
      <c r="U49" s="48"/>
    </row>
    <row r="50" spans="1:21" ht="30.75" customHeight="1">
      <c r="A50" s="48"/>
      <c r="B50" s="1179"/>
      <c r="C50" s="1180"/>
      <c r="D50" s="62"/>
      <c r="E50" s="1156" t="s">
        <v>15</v>
      </c>
      <c r="F50" s="1156"/>
      <c r="G50" s="1156"/>
      <c r="H50" s="1156"/>
      <c r="I50" s="1156"/>
      <c r="J50" s="1157"/>
      <c r="K50" s="63">
        <v>0</v>
      </c>
      <c r="L50" s="64">
        <v>0</v>
      </c>
      <c r="M50" s="64">
        <v>0</v>
      </c>
      <c r="N50" s="64">
        <v>0</v>
      </c>
      <c r="O50" s="65">
        <v>0</v>
      </c>
      <c r="P50" s="48"/>
      <c r="Q50" s="48"/>
      <c r="R50" s="48"/>
      <c r="S50" s="48"/>
      <c r="T50" s="48"/>
      <c r="U50" s="48"/>
    </row>
    <row r="51" spans="1:21" ht="30.75" customHeight="1">
      <c r="A51" s="48"/>
      <c r="B51" s="1181"/>
      <c r="C51" s="1182"/>
      <c r="D51" s="66"/>
      <c r="E51" s="1156" t="s">
        <v>16</v>
      </c>
      <c r="F51" s="1156"/>
      <c r="G51" s="1156"/>
      <c r="H51" s="1156"/>
      <c r="I51" s="1156"/>
      <c r="J51" s="1157"/>
      <c r="K51" s="63" t="s">
        <v>487</v>
      </c>
      <c r="L51" s="64" t="s">
        <v>487</v>
      </c>
      <c r="M51" s="64" t="s">
        <v>487</v>
      </c>
      <c r="N51" s="64" t="s">
        <v>487</v>
      </c>
      <c r="O51" s="65" t="s">
        <v>487</v>
      </c>
      <c r="P51" s="48"/>
      <c r="Q51" s="48"/>
      <c r="R51" s="48"/>
      <c r="S51" s="48"/>
      <c r="T51" s="48"/>
      <c r="U51" s="48"/>
    </row>
    <row r="52" spans="1:21" ht="30.75" customHeight="1">
      <c r="A52" s="48"/>
      <c r="B52" s="1154" t="s">
        <v>17</v>
      </c>
      <c r="C52" s="1155"/>
      <c r="D52" s="66"/>
      <c r="E52" s="1156" t="s">
        <v>18</v>
      </c>
      <c r="F52" s="1156"/>
      <c r="G52" s="1156"/>
      <c r="H52" s="1156"/>
      <c r="I52" s="1156"/>
      <c r="J52" s="1157"/>
      <c r="K52" s="63">
        <v>656</v>
      </c>
      <c r="L52" s="64">
        <v>648</v>
      </c>
      <c r="M52" s="64">
        <v>650</v>
      </c>
      <c r="N52" s="64">
        <v>625</v>
      </c>
      <c r="O52" s="65">
        <v>546</v>
      </c>
      <c r="P52" s="48"/>
      <c r="Q52" s="48"/>
      <c r="R52" s="48"/>
      <c r="S52" s="48"/>
      <c r="T52" s="48"/>
      <c r="U52" s="48"/>
    </row>
    <row r="53" spans="1:21" ht="30.75" customHeight="1" thickBot="1">
      <c r="A53" s="48"/>
      <c r="B53" s="1158" t="s">
        <v>19</v>
      </c>
      <c r="C53" s="1159"/>
      <c r="D53" s="67"/>
      <c r="E53" s="1160" t="s">
        <v>20</v>
      </c>
      <c r="F53" s="1160"/>
      <c r="G53" s="1160"/>
      <c r="H53" s="1160"/>
      <c r="I53" s="1160"/>
      <c r="J53" s="1161"/>
      <c r="K53" s="68">
        <v>305</v>
      </c>
      <c r="L53" s="69">
        <v>310</v>
      </c>
      <c r="M53" s="69">
        <v>334</v>
      </c>
      <c r="N53" s="69">
        <v>379</v>
      </c>
      <c r="O53" s="70">
        <v>340</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2" t="s">
        <v>24</v>
      </c>
      <c r="C58" s="1163"/>
      <c r="D58" s="1168" t="s">
        <v>25</v>
      </c>
      <c r="E58" s="1169"/>
      <c r="F58" s="1169"/>
      <c r="G58" s="1169"/>
      <c r="H58" s="1169"/>
      <c r="I58" s="1169"/>
      <c r="J58" s="1170"/>
      <c r="K58" s="83"/>
      <c r="L58" s="84"/>
      <c r="M58" s="84"/>
      <c r="N58" s="84"/>
      <c r="O58" s="85"/>
    </row>
    <row r="59" spans="1:21" ht="31.5" customHeight="1">
      <c r="B59" s="1164"/>
      <c r="C59" s="1165"/>
      <c r="D59" s="1171" t="s">
        <v>26</v>
      </c>
      <c r="E59" s="1172"/>
      <c r="F59" s="1172"/>
      <c r="G59" s="1172"/>
      <c r="H59" s="1172"/>
      <c r="I59" s="1172"/>
      <c r="J59" s="1173"/>
      <c r="K59" s="86"/>
      <c r="L59" s="87"/>
      <c r="M59" s="87"/>
      <c r="N59" s="87"/>
      <c r="O59" s="88"/>
    </row>
    <row r="60" spans="1:21" ht="31.5" customHeight="1" thickBot="1">
      <c r="B60" s="1166"/>
      <c r="C60" s="1167"/>
      <c r="D60" s="1174" t="s">
        <v>27</v>
      </c>
      <c r="E60" s="1175"/>
      <c r="F60" s="1175"/>
      <c r="G60" s="1175"/>
      <c r="H60" s="1175"/>
      <c r="I60" s="1175"/>
      <c r="J60" s="1176"/>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GLt4PfRcC6c03qeTJXMlsa41Ll/BpVovQnVZq5Xxv/9WYeQdvf4P7OVRuCoDtivA+6n4Zta6OTAHbLF/Q3mzA==" saltValue="fbZ6+/vcG/YdvzMsPaJW8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4" zoomScale="60" zoomScaleNormal="60" zoomScaleSheetLayoutView="100" workbookViewId="0">
      <selection activeCell="L48" sqref="L48"/>
    </sheetView>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97" t="s">
        <v>30</v>
      </c>
      <c r="C41" s="1198"/>
      <c r="D41" s="105"/>
      <c r="E41" s="1199" t="s">
        <v>31</v>
      </c>
      <c r="F41" s="1199"/>
      <c r="G41" s="1199"/>
      <c r="H41" s="1200"/>
      <c r="I41" s="355">
        <v>6674</v>
      </c>
      <c r="J41" s="356">
        <v>6395</v>
      </c>
      <c r="K41" s="356">
        <v>5934</v>
      </c>
      <c r="L41" s="356">
        <v>5404</v>
      </c>
      <c r="M41" s="357">
        <v>4977</v>
      </c>
    </row>
    <row r="42" spans="2:13" ht="27.75" customHeight="1">
      <c r="B42" s="1187"/>
      <c r="C42" s="1188"/>
      <c r="D42" s="106"/>
      <c r="E42" s="1191" t="s">
        <v>32</v>
      </c>
      <c r="F42" s="1191"/>
      <c r="G42" s="1191"/>
      <c r="H42" s="1192"/>
      <c r="I42" s="358" t="s">
        <v>487</v>
      </c>
      <c r="J42" s="359" t="s">
        <v>487</v>
      </c>
      <c r="K42" s="359" t="s">
        <v>487</v>
      </c>
      <c r="L42" s="359" t="s">
        <v>487</v>
      </c>
      <c r="M42" s="360" t="s">
        <v>487</v>
      </c>
    </row>
    <row r="43" spans="2:13" ht="27.75" customHeight="1">
      <c r="B43" s="1187"/>
      <c r="C43" s="1188"/>
      <c r="D43" s="106"/>
      <c r="E43" s="1191" t="s">
        <v>33</v>
      </c>
      <c r="F43" s="1191"/>
      <c r="G43" s="1191"/>
      <c r="H43" s="1192"/>
      <c r="I43" s="358">
        <v>2347</v>
      </c>
      <c r="J43" s="359">
        <v>2267</v>
      </c>
      <c r="K43" s="359">
        <v>2248</v>
      </c>
      <c r="L43" s="359">
        <v>2369</v>
      </c>
      <c r="M43" s="360">
        <v>2436</v>
      </c>
    </row>
    <row r="44" spans="2:13" ht="27.75" customHeight="1">
      <c r="B44" s="1187"/>
      <c r="C44" s="1188"/>
      <c r="D44" s="106"/>
      <c r="E44" s="1191" t="s">
        <v>34</v>
      </c>
      <c r="F44" s="1191"/>
      <c r="G44" s="1191"/>
      <c r="H44" s="1192"/>
      <c r="I44" s="358">
        <v>654</v>
      </c>
      <c r="J44" s="359">
        <v>610</v>
      </c>
      <c r="K44" s="359">
        <v>537</v>
      </c>
      <c r="L44" s="359">
        <v>460</v>
      </c>
      <c r="M44" s="360">
        <v>397</v>
      </c>
    </row>
    <row r="45" spans="2:13" ht="27.75" customHeight="1">
      <c r="B45" s="1187"/>
      <c r="C45" s="1188"/>
      <c r="D45" s="106"/>
      <c r="E45" s="1191" t="s">
        <v>35</v>
      </c>
      <c r="F45" s="1191"/>
      <c r="G45" s="1191"/>
      <c r="H45" s="1192"/>
      <c r="I45" s="358">
        <v>1046</v>
      </c>
      <c r="J45" s="359">
        <v>1026</v>
      </c>
      <c r="K45" s="359">
        <v>1052</v>
      </c>
      <c r="L45" s="359">
        <v>1022</v>
      </c>
      <c r="M45" s="360">
        <v>997</v>
      </c>
    </row>
    <row r="46" spans="2:13" ht="27.75" customHeight="1">
      <c r="B46" s="1187"/>
      <c r="C46" s="1188"/>
      <c r="D46" s="107"/>
      <c r="E46" s="1191" t="s">
        <v>36</v>
      </c>
      <c r="F46" s="1191"/>
      <c r="G46" s="1191"/>
      <c r="H46" s="1192"/>
      <c r="I46" s="358" t="s">
        <v>487</v>
      </c>
      <c r="J46" s="359" t="s">
        <v>487</v>
      </c>
      <c r="K46" s="359" t="s">
        <v>487</v>
      </c>
      <c r="L46" s="359" t="s">
        <v>487</v>
      </c>
      <c r="M46" s="360" t="s">
        <v>487</v>
      </c>
    </row>
    <row r="47" spans="2:13" ht="27.75" customHeight="1">
      <c r="B47" s="1187"/>
      <c r="C47" s="1188"/>
      <c r="D47" s="108"/>
      <c r="E47" s="1201" t="s">
        <v>37</v>
      </c>
      <c r="F47" s="1202"/>
      <c r="G47" s="1202"/>
      <c r="H47" s="1203"/>
      <c r="I47" s="358" t="s">
        <v>487</v>
      </c>
      <c r="J47" s="359" t="s">
        <v>487</v>
      </c>
      <c r="K47" s="359" t="s">
        <v>487</v>
      </c>
      <c r="L47" s="359" t="s">
        <v>487</v>
      </c>
      <c r="M47" s="360" t="s">
        <v>487</v>
      </c>
    </row>
    <row r="48" spans="2:13" ht="27.75" customHeight="1">
      <c r="B48" s="1187"/>
      <c r="C48" s="1188"/>
      <c r="D48" s="106"/>
      <c r="E48" s="1191" t="s">
        <v>38</v>
      </c>
      <c r="F48" s="1191"/>
      <c r="G48" s="1191"/>
      <c r="H48" s="1192"/>
      <c r="I48" s="358" t="s">
        <v>487</v>
      </c>
      <c r="J48" s="359" t="s">
        <v>487</v>
      </c>
      <c r="K48" s="359" t="s">
        <v>487</v>
      </c>
      <c r="L48" s="359" t="s">
        <v>487</v>
      </c>
      <c r="M48" s="360" t="s">
        <v>487</v>
      </c>
    </row>
    <row r="49" spans="2:13" ht="27.75" customHeight="1">
      <c r="B49" s="1189"/>
      <c r="C49" s="1190"/>
      <c r="D49" s="106"/>
      <c r="E49" s="1191" t="s">
        <v>39</v>
      </c>
      <c r="F49" s="1191"/>
      <c r="G49" s="1191"/>
      <c r="H49" s="1192"/>
      <c r="I49" s="358" t="s">
        <v>487</v>
      </c>
      <c r="J49" s="359" t="s">
        <v>487</v>
      </c>
      <c r="K49" s="359" t="s">
        <v>487</v>
      </c>
      <c r="L49" s="359" t="s">
        <v>487</v>
      </c>
      <c r="M49" s="360" t="s">
        <v>487</v>
      </c>
    </row>
    <row r="50" spans="2:13" ht="27.75" customHeight="1">
      <c r="B50" s="1185" t="s">
        <v>40</v>
      </c>
      <c r="C50" s="1186"/>
      <c r="D50" s="109"/>
      <c r="E50" s="1191" t="s">
        <v>41</v>
      </c>
      <c r="F50" s="1191"/>
      <c r="G50" s="1191"/>
      <c r="H50" s="1192"/>
      <c r="I50" s="358">
        <v>1620</v>
      </c>
      <c r="J50" s="359">
        <v>1786</v>
      </c>
      <c r="K50" s="359">
        <v>2292</v>
      </c>
      <c r="L50" s="359">
        <v>2956</v>
      </c>
      <c r="M50" s="360">
        <v>3062</v>
      </c>
    </row>
    <row r="51" spans="2:13" ht="27.75" customHeight="1">
      <c r="B51" s="1187"/>
      <c r="C51" s="1188"/>
      <c r="D51" s="106"/>
      <c r="E51" s="1191" t="s">
        <v>42</v>
      </c>
      <c r="F51" s="1191"/>
      <c r="G51" s="1191"/>
      <c r="H51" s="1192"/>
      <c r="I51" s="358">
        <v>127</v>
      </c>
      <c r="J51" s="359">
        <v>109</v>
      </c>
      <c r="K51" s="359">
        <v>89</v>
      </c>
      <c r="L51" s="359">
        <v>76</v>
      </c>
      <c r="M51" s="360">
        <v>60</v>
      </c>
    </row>
    <row r="52" spans="2:13" ht="27.75" customHeight="1">
      <c r="B52" s="1189"/>
      <c r="C52" s="1190"/>
      <c r="D52" s="106"/>
      <c r="E52" s="1191" t="s">
        <v>43</v>
      </c>
      <c r="F52" s="1191"/>
      <c r="G52" s="1191"/>
      <c r="H52" s="1192"/>
      <c r="I52" s="358">
        <v>6760</v>
      </c>
      <c r="J52" s="359">
        <v>6566</v>
      </c>
      <c r="K52" s="359">
        <v>6332</v>
      </c>
      <c r="L52" s="359">
        <v>5982</v>
      </c>
      <c r="M52" s="360">
        <v>5667</v>
      </c>
    </row>
    <row r="53" spans="2:13" ht="27.75" customHeight="1" thickBot="1">
      <c r="B53" s="1193" t="s">
        <v>19</v>
      </c>
      <c r="C53" s="1194"/>
      <c r="D53" s="110"/>
      <c r="E53" s="1195" t="s">
        <v>44</v>
      </c>
      <c r="F53" s="1195"/>
      <c r="G53" s="1195"/>
      <c r="H53" s="1196"/>
      <c r="I53" s="361">
        <v>2215</v>
      </c>
      <c r="J53" s="362">
        <v>1837</v>
      </c>
      <c r="K53" s="362">
        <v>1059</v>
      </c>
      <c r="L53" s="362">
        <v>240</v>
      </c>
      <c r="M53" s="363">
        <v>18</v>
      </c>
    </row>
    <row r="54" spans="2:13" ht="27.75" customHeight="1">
      <c r="B54" s="111"/>
      <c r="C54" s="112"/>
      <c r="D54" s="112"/>
      <c r="E54" s="113"/>
      <c r="F54" s="113"/>
      <c r="G54" s="113"/>
      <c r="H54" s="113"/>
      <c r="I54" s="114"/>
      <c r="J54" s="114"/>
      <c r="K54" s="114"/>
      <c r="L54" s="114"/>
      <c r="M54" s="114"/>
    </row>
    <row r="55" spans="2:13" ht="13.2"/>
  </sheetData>
  <sheetProtection algorithmName="SHA-512" hashValue="uWVZ/DGhOShXQhQ1uTO/figOkZKhv3VFRfBWxuxcGwYem+JewLX82mebdp84EYDMkP7mwYqw05mI/z/7TlQ6hA==" saltValue="DdE3CgIdcrviOrDWsRb3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F58" sqref="A57:F58"/>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2" t="s">
        <v>46</v>
      </c>
      <c r="D55" s="1212"/>
      <c r="E55" s="1213"/>
      <c r="F55" s="122">
        <v>1385</v>
      </c>
      <c r="G55" s="122">
        <v>1715</v>
      </c>
      <c r="H55" s="123">
        <v>1605</v>
      </c>
    </row>
    <row r="56" spans="2:8" ht="52.5" customHeight="1">
      <c r="B56" s="124"/>
      <c r="C56" s="1214" t="s">
        <v>47</v>
      </c>
      <c r="D56" s="1214"/>
      <c r="E56" s="1215"/>
      <c r="F56" s="125">
        <v>16</v>
      </c>
      <c r="G56" s="125">
        <v>16</v>
      </c>
      <c r="H56" s="126">
        <v>43</v>
      </c>
    </row>
    <row r="57" spans="2:8" ht="53.25" customHeight="1">
      <c r="B57" s="124"/>
      <c r="C57" s="1216" t="s">
        <v>48</v>
      </c>
      <c r="D57" s="1216"/>
      <c r="E57" s="1217"/>
      <c r="F57" s="127">
        <v>221</v>
      </c>
      <c r="G57" s="127">
        <v>519</v>
      </c>
      <c r="H57" s="128">
        <v>599</v>
      </c>
    </row>
    <row r="58" spans="2:8" ht="45.75" customHeight="1">
      <c r="B58" s="129"/>
      <c r="C58" s="1204" t="s">
        <v>558</v>
      </c>
      <c r="D58" s="1205"/>
      <c r="E58" s="1206"/>
      <c r="F58" s="130">
        <v>90</v>
      </c>
      <c r="G58" s="130">
        <v>390</v>
      </c>
      <c r="H58" s="131">
        <v>459</v>
      </c>
    </row>
    <row r="59" spans="2:8" ht="45.75" customHeight="1">
      <c r="B59" s="129"/>
      <c r="C59" s="1204" t="s">
        <v>559</v>
      </c>
      <c r="D59" s="1205"/>
      <c r="E59" s="1206"/>
      <c r="F59" s="130">
        <v>84</v>
      </c>
      <c r="G59" s="130">
        <v>84</v>
      </c>
      <c r="H59" s="131">
        <v>84</v>
      </c>
    </row>
    <row r="60" spans="2:8" ht="45.75" customHeight="1">
      <c r="B60" s="129"/>
      <c r="C60" s="1204" t="s">
        <v>560</v>
      </c>
      <c r="D60" s="1205"/>
      <c r="E60" s="1206"/>
      <c r="F60" s="130">
        <v>29</v>
      </c>
      <c r="G60" s="130">
        <v>25</v>
      </c>
      <c r="H60" s="131">
        <v>34</v>
      </c>
    </row>
    <row r="61" spans="2:8" ht="45.75" customHeight="1">
      <c r="B61" s="129"/>
      <c r="C61" s="1204" t="s">
        <v>561</v>
      </c>
      <c r="D61" s="1205"/>
      <c r="E61" s="1206"/>
      <c r="F61" s="130">
        <v>10</v>
      </c>
      <c r="G61" s="130">
        <v>14</v>
      </c>
      <c r="H61" s="131">
        <v>16</v>
      </c>
    </row>
    <row r="62" spans="2:8" ht="45.75" customHeight="1" thickBot="1">
      <c r="B62" s="132"/>
      <c r="C62" s="1207" t="s">
        <v>562</v>
      </c>
      <c r="D62" s="1208"/>
      <c r="E62" s="1209"/>
      <c r="F62" s="133">
        <v>3</v>
      </c>
      <c r="G62" s="133">
        <v>3</v>
      </c>
      <c r="H62" s="134">
        <v>3</v>
      </c>
    </row>
    <row r="63" spans="2:8" ht="52.5" customHeight="1" thickBot="1">
      <c r="B63" s="135"/>
      <c r="C63" s="1210" t="s">
        <v>49</v>
      </c>
      <c r="D63" s="1210"/>
      <c r="E63" s="1211"/>
      <c r="F63" s="136">
        <v>1622</v>
      </c>
      <c r="G63" s="136">
        <v>2250</v>
      </c>
      <c r="H63" s="137">
        <v>2247</v>
      </c>
    </row>
    <row r="64" spans="2:8" ht="13.2"/>
  </sheetData>
  <sheetProtection algorithmName="SHA-512" hashValue="qWM2qqId/Yk6T8hdUV7p1kw8M3KwjYMGG1NDzTvwVeLWO5LQUq+elBICwRyN/CXZdjltKejh1KoF+CtEwTwi8w==" saltValue="ukhoKciSDOZDMlJxEjnv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63618</v>
      </c>
      <c r="E3" s="156"/>
      <c r="F3" s="157">
        <v>59119</v>
      </c>
      <c r="G3" s="158"/>
      <c r="H3" s="159"/>
    </row>
    <row r="4" spans="1:8">
      <c r="A4" s="160"/>
      <c r="B4" s="161"/>
      <c r="C4" s="162"/>
      <c r="D4" s="163">
        <v>19157</v>
      </c>
      <c r="E4" s="164"/>
      <c r="F4" s="165">
        <v>29900</v>
      </c>
      <c r="G4" s="166"/>
      <c r="H4" s="167"/>
    </row>
    <row r="5" spans="1:8">
      <c r="A5" s="148" t="s">
        <v>519</v>
      </c>
      <c r="B5" s="153"/>
      <c r="C5" s="154"/>
      <c r="D5" s="155">
        <v>30075</v>
      </c>
      <c r="E5" s="156"/>
      <c r="F5" s="157">
        <v>53895</v>
      </c>
      <c r="G5" s="158"/>
      <c r="H5" s="159"/>
    </row>
    <row r="6" spans="1:8">
      <c r="A6" s="160"/>
      <c r="B6" s="161"/>
      <c r="C6" s="162"/>
      <c r="D6" s="163">
        <v>10996</v>
      </c>
      <c r="E6" s="164"/>
      <c r="F6" s="165">
        <v>31224</v>
      </c>
      <c r="G6" s="166"/>
      <c r="H6" s="167"/>
    </row>
    <row r="7" spans="1:8">
      <c r="A7" s="148" t="s">
        <v>520</v>
      </c>
      <c r="B7" s="153"/>
      <c r="C7" s="154"/>
      <c r="D7" s="155">
        <v>26964</v>
      </c>
      <c r="E7" s="156"/>
      <c r="F7" s="157">
        <v>56181</v>
      </c>
      <c r="G7" s="158"/>
      <c r="H7" s="159"/>
    </row>
    <row r="8" spans="1:8">
      <c r="A8" s="160"/>
      <c r="B8" s="161"/>
      <c r="C8" s="162"/>
      <c r="D8" s="163">
        <v>14554</v>
      </c>
      <c r="E8" s="164"/>
      <c r="F8" s="165">
        <v>32039</v>
      </c>
      <c r="G8" s="166"/>
      <c r="H8" s="167"/>
    </row>
    <row r="9" spans="1:8">
      <c r="A9" s="148" t="s">
        <v>521</v>
      </c>
      <c r="B9" s="153"/>
      <c r="C9" s="154"/>
      <c r="D9" s="155">
        <v>30245</v>
      </c>
      <c r="E9" s="156"/>
      <c r="F9" s="157">
        <v>47730</v>
      </c>
      <c r="G9" s="158"/>
      <c r="H9" s="159"/>
    </row>
    <row r="10" spans="1:8">
      <c r="A10" s="160"/>
      <c r="B10" s="161"/>
      <c r="C10" s="162"/>
      <c r="D10" s="163">
        <v>19841</v>
      </c>
      <c r="E10" s="164"/>
      <c r="F10" s="165">
        <v>26378</v>
      </c>
      <c r="G10" s="166"/>
      <c r="H10" s="167"/>
    </row>
    <row r="11" spans="1:8">
      <c r="A11" s="148" t="s">
        <v>522</v>
      </c>
      <c r="B11" s="153"/>
      <c r="C11" s="154"/>
      <c r="D11" s="155">
        <v>31791</v>
      </c>
      <c r="E11" s="156"/>
      <c r="F11" s="157">
        <v>61921</v>
      </c>
      <c r="G11" s="158"/>
      <c r="H11" s="159"/>
    </row>
    <row r="12" spans="1:8">
      <c r="A12" s="160"/>
      <c r="B12" s="161"/>
      <c r="C12" s="168"/>
      <c r="D12" s="163">
        <v>18612</v>
      </c>
      <c r="E12" s="164"/>
      <c r="F12" s="165">
        <v>34719</v>
      </c>
      <c r="G12" s="166"/>
      <c r="H12" s="167"/>
    </row>
    <row r="13" spans="1:8">
      <c r="A13" s="148"/>
      <c r="B13" s="153"/>
      <c r="C13" s="169"/>
      <c r="D13" s="170">
        <v>36539</v>
      </c>
      <c r="E13" s="171"/>
      <c r="F13" s="172">
        <v>55769</v>
      </c>
      <c r="G13" s="173"/>
      <c r="H13" s="159"/>
    </row>
    <row r="14" spans="1:8">
      <c r="A14" s="160"/>
      <c r="B14" s="161"/>
      <c r="C14" s="162"/>
      <c r="D14" s="163">
        <v>16632</v>
      </c>
      <c r="E14" s="164"/>
      <c r="F14" s="165">
        <v>30852</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6.14</v>
      </c>
      <c r="C19" s="174">
        <f>ROUND(VALUE(SUBSTITUTE(実質収支比率等に係る経年分析!G$48,"▲","-")),2)</f>
        <v>9.18</v>
      </c>
      <c r="D19" s="174">
        <f>ROUND(VALUE(SUBSTITUTE(実質収支比率等に係る経年分析!H$48,"▲","-")),2)</f>
        <v>11.56</v>
      </c>
      <c r="E19" s="174">
        <f>ROUND(VALUE(SUBSTITUTE(実質収支比率等に係る経年分析!I$48,"▲","-")),2)</f>
        <v>4.4000000000000004</v>
      </c>
      <c r="F19" s="174">
        <f>ROUND(VALUE(SUBSTITUTE(実質収支比率等に係る経年分析!J$48,"▲","-")),2)</f>
        <v>4.2</v>
      </c>
    </row>
    <row r="20" spans="1:11">
      <c r="A20" s="174" t="s">
        <v>53</v>
      </c>
      <c r="B20" s="174">
        <f>ROUND(VALUE(SUBSTITUTE(実質収支比率等に係る経年分析!F$47,"▲","-")),2)</f>
        <v>17.420000000000002</v>
      </c>
      <c r="C20" s="174">
        <f>ROUND(VALUE(SUBSTITUTE(実質収支比率等に係る経年分析!G$47,"▲","-")),2)</f>
        <v>19.53</v>
      </c>
      <c r="D20" s="174">
        <f>ROUND(VALUE(SUBSTITUTE(実質収支比率等に係る経年分析!H$47,"▲","-")),2)</f>
        <v>24.52</v>
      </c>
      <c r="E20" s="174">
        <f>ROUND(VALUE(SUBSTITUTE(実質収支比率等に係る経年分析!I$47,"▲","-")),2)</f>
        <v>31.63</v>
      </c>
      <c r="F20" s="174">
        <f>ROUND(VALUE(SUBSTITUTE(実質収支比率等に係る経年分析!J$47,"▲","-")),2)</f>
        <v>29.63</v>
      </c>
    </row>
    <row r="21" spans="1:11">
      <c r="A21" s="174" t="s">
        <v>54</v>
      </c>
      <c r="B21" s="174">
        <f>IF(ISNUMBER(VALUE(SUBSTITUTE(実質収支比率等に係る経年分析!F$49,"▲","-"))),ROUND(VALUE(SUBSTITUTE(実質収支比率等に係る経年分析!F$49,"▲","-")),2),NA())</f>
        <v>-6.6</v>
      </c>
      <c r="C21" s="174">
        <f>IF(ISNUMBER(VALUE(SUBSTITUTE(実質収支比率等に係る経年分析!G$49,"▲","-"))),ROUND(VALUE(SUBSTITUTE(実質収支比率等に係る経年分析!G$49,"▲","-")),2),NA())</f>
        <v>3.35</v>
      </c>
      <c r="D21" s="174">
        <f>IF(ISNUMBER(VALUE(SUBSTITUTE(実質収支比率等に係る経年分析!H$49,"▲","-"))),ROUND(VALUE(SUBSTITUTE(実質収支比率等に係る経年分析!H$49,"▲","-")),2),NA())</f>
        <v>4.46</v>
      </c>
      <c r="E21" s="174">
        <f>IF(ISNUMBER(VALUE(SUBSTITUTE(実質収支比率等に係る経年分析!I$49,"▲","-"))),ROUND(VALUE(SUBSTITUTE(実質収支比率等に係る経年分析!I$49,"▲","-")),2),NA())</f>
        <v>-7.64</v>
      </c>
      <c r="F21" s="174">
        <f>IF(ISNUMBER(VALUE(SUBSTITUTE(実質収支比率等に係る経年分析!J$49,"▲","-"))),ROUND(VALUE(SUBSTITUTE(実質収支比率等に係る経年分析!J$49,"▲","-")),2),NA())</f>
        <v>-4.46</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0.91</v>
      </c>
    </row>
    <row r="35" spans="1:16">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4.4000000000000004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4.1900000000000004</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656</v>
      </c>
      <c r="E42" s="176"/>
      <c r="F42" s="176"/>
      <c r="G42" s="176">
        <f>'実質公債費比率（分子）の構造'!L$52</f>
        <v>648</v>
      </c>
      <c r="H42" s="176"/>
      <c r="I42" s="176"/>
      <c r="J42" s="176">
        <f>'実質公債費比率（分子）の構造'!M$52</f>
        <v>650</v>
      </c>
      <c r="K42" s="176"/>
      <c r="L42" s="176"/>
      <c r="M42" s="176">
        <f>'実質公債費比率（分子）の構造'!N$52</f>
        <v>625</v>
      </c>
      <c r="N42" s="176"/>
      <c r="O42" s="176"/>
      <c r="P42" s="176">
        <f>'実質公債費比率（分子）の構造'!O$52</f>
        <v>546</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63</v>
      </c>
      <c r="B45" s="176">
        <f>'実質公債費比率（分子）の構造'!K$49</f>
        <v>55</v>
      </c>
      <c r="C45" s="176"/>
      <c r="D45" s="176"/>
      <c r="E45" s="176">
        <f>'実質公債費比率（分子）の構造'!L$49</f>
        <v>61</v>
      </c>
      <c r="F45" s="176"/>
      <c r="G45" s="176"/>
      <c r="H45" s="176">
        <f>'実質公債費比率（分子）の構造'!M$49</f>
        <v>90</v>
      </c>
      <c r="I45" s="176"/>
      <c r="J45" s="176"/>
      <c r="K45" s="176">
        <f>'実質公債費比率（分子）の構造'!N$49</f>
        <v>101</v>
      </c>
      <c r="L45" s="176"/>
      <c r="M45" s="176"/>
      <c r="N45" s="176">
        <f>'実質公債費比率（分子）の構造'!O$49</f>
        <v>75</v>
      </c>
      <c r="O45" s="176"/>
      <c r="P45" s="176"/>
    </row>
    <row r="46" spans="1:16">
      <c r="A46" s="176" t="s">
        <v>64</v>
      </c>
      <c r="B46" s="176">
        <f>'実質公債費比率（分子）の構造'!K$48</f>
        <v>187</v>
      </c>
      <c r="C46" s="176"/>
      <c r="D46" s="176"/>
      <c r="E46" s="176">
        <f>'実質公債費比率（分子）の構造'!L$48</f>
        <v>182</v>
      </c>
      <c r="F46" s="176"/>
      <c r="G46" s="176"/>
      <c r="H46" s="176">
        <f>'実質公債費比率（分子）の構造'!M$48</f>
        <v>180</v>
      </c>
      <c r="I46" s="176"/>
      <c r="J46" s="176"/>
      <c r="K46" s="176">
        <f>'実質公債費比率（分子）の構造'!N$48</f>
        <v>184</v>
      </c>
      <c r="L46" s="176"/>
      <c r="M46" s="176"/>
      <c r="N46" s="176">
        <f>'実質公債費比率（分子）の構造'!O$48</f>
        <v>198</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719</v>
      </c>
      <c r="C49" s="176"/>
      <c r="D49" s="176"/>
      <c r="E49" s="176">
        <f>'実質公債費比率（分子）の構造'!L$45</f>
        <v>715</v>
      </c>
      <c r="F49" s="176"/>
      <c r="G49" s="176"/>
      <c r="H49" s="176">
        <f>'実質公債費比率（分子）の構造'!M$45</f>
        <v>714</v>
      </c>
      <c r="I49" s="176"/>
      <c r="J49" s="176"/>
      <c r="K49" s="176">
        <f>'実質公債費比率（分子）の構造'!N$45</f>
        <v>719</v>
      </c>
      <c r="L49" s="176"/>
      <c r="M49" s="176"/>
      <c r="N49" s="176">
        <f>'実質公債費比率（分子）の構造'!O$45</f>
        <v>613</v>
      </c>
      <c r="O49" s="176"/>
      <c r="P49" s="176"/>
    </row>
    <row r="50" spans="1:16">
      <c r="A50" s="176" t="s">
        <v>67</v>
      </c>
      <c r="B50" s="176" t="e">
        <f>NA()</f>
        <v>#N/A</v>
      </c>
      <c r="C50" s="176">
        <f>IF(ISNUMBER('実質公債費比率（分子）の構造'!K$53),'実質公債費比率（分子）の構造'!K$53,NA())</f>
        <v>305</v>
      </c>
      <c r="D50" s="176" t="e">
        <f>NA()</f>
        <v>#N/A</v>
      </c>
      <c r="E50" s="176" t="e">
        <f>NA()</f>
        <v>#N/A</v>
      </c>
      <c r="F50" s="176">
        <f>IF(ISNUMBER('実質公債費比率（分子）の構造'!L$53),'実質公債費比率（分子）の構造'!L$53,NA())</f>
        <v>310</v>
      </c>
      <c r="G50" s="176" t="e">
        <f>NA()</f>
        <v>#N/A</v>
      </c>
      <c r="H50" s="176" t="e">
        <f>NA()</f>
        <v>#N/A</v>
      </c>
      <c r="I50" s="176">
        <f>IF(ISNUMBER('実質公債費比率（分子）の構造'!M$53),'実質公債費比率（分子）の構造'!M$53,NA())</f>
        <v>334</v>
      </c>
      <c r="J50" s="176" t="e">
        <f>NA()</f>
        <v>#N/A</v>
      </c>
      <c r="K50" s="176" t="e">
        <f>NA()</f>
        <v>#N/A</v>
      </c>
      <c r="L50" s="176">
        <f>IF(ISNUMBER('実質公債費比率（分子）の構造'!N$53),'実質公債費比率（分子）の構造'!N$53,NA())</f>
        <v>379</v>
      </c>
      <c r="M50" s="176" t="e">
        <f>NA()</f>
        <v>#N/A</v>
      </c>
      <c r="N50" s="176" t="e">
        <f>NA()</f>
        <v>#N/A</v>
      </c>
      <c r="O50" s="176">
        <f>IF(ISNUMBER('実質公債費比率（分子）の構造'!O$53),'実質公債費比率（分子）の構造'!O$53,NA())</f>
        <v>340</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6760</v>
      </c>
      <c r="E56" s="175"/>
      <c r="F56" s="175"/>
      <c r="G56" s="175">
        <f>'将来負担比率（分子）の構造'!J$52</f>
        <v>6566</v>
      </c>
      <c r="H56" s="175"/>
      <c r="I56" s="175"/>
      <c r="J56" s="175">
        <f>'将来負担比率（分子）の構造'!K$52</f>
        <v>6332</v>
      </c>
      <c r="K56" s="175"/>
      <c r="L56" s="175"/>
      <c r="M56" s="175">
        <f>'将来負担比率（分子）の構造'!L$52</f>
        <v>5982</v>
      </c>
      <c r="N56" s="175"/>
      <c r="O56" s="175"/>
      <c r="P56" s="175">
        <f>'将来負担比率（分子）の構造'!M$52</f>
        <v>5667</v>
      </c>
    </row>
    <row r="57" spans="1:16">
      <c r="A57" s="175" t="s">
        <v>42</v>
      </c>
      <c r="B57" s="175"/>
      <c r="C57" s="175"/>
      <c r="D57" s="175">
        <f>'将来負担比率（分子）の構造'!I$51</f>
        <v>127</v>
      </c>
      <c r="E57" s="175"/>
      <c r="F57" s="175"/>
      <c r="G57" s="175">
        <f>'将来負担比率（分子）の構造'!J$51</f>
        <v>109</v>
      </c>
      <c r="H57" s="175"/>
      <c r="I57" s="175"/>
      <c r="J57" s="175">
        <f>'将来負担比率（分子）の構造'!K$51</f>
        <v>89</v>
      </c>
      <c r="K57" s="175"/>
      <c r="L57" s="175"/>
      <c r="M57" s="175">
        <f>'将来負担比率（分子）の構造'!L$51</f>
        <v>76</v>
      </c>
      <c r="N57" s="175"/>
      <c r="O57" s="175"/>
      <c r="P57" s="175">
        <f>'将来負担比率（分子）の構造'!M$51</f>
        <v>60</v>
      </c>
    </row>
    <row r="58" spans="1:16">
      <c r="A58" s="175" t="s">
        <v>41</v>
      </c>
      <c r="B58" s="175"/>
      <c r="C58" s="175"/>
      <c r="D58" s="175">
        <f>'将来負担比率（分子）の構造'!I$50</f>
        <v>1620</v>
      </c>
      <c r="E58" s="175"/>
      <c r="F58" s="175"/>
      <c r="G58" s="175">
        <f>'将来負担比率（分子）の構造'!J$50</f>
        <v>1786</v>
      </c>
      <c r="H58" s="175"/>
      <c r="I58" s="175"/>
      <c r="J58" s="175">
        <f>'将来負担比率（分子）の構造'!K$50</f>
        <v>2292</v>
      </c>
      <c r="K58" s="175"/>
      <c r="L58" s="175"/>
      <c r="M58" s="175">
        <f>'将来負担比率（分子）の構造'!L$50</f>
        <v>2956</v>
      </c>
      <c r="N58" s="175"/>
      <c r="O58" s="175"/>
      <c r="P58" s="175">
        <f>'将来負担比率（分子）の構造'!M$50</f>
        <v>3062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1046</v>
      </c>
      <c r="C62" s="175"/>
      <c r="D62" s="175"/>
      <c r="E62" s="175">
        <f>'将来負担比率（分子）の構造'!J$45</f>
        <v>1026</v>
      </c>
      <c r="F62" s="175"/>
      <c r="G62" s="175"/>
      <c r="H62" s="175">
        <f>'将来負担比率（分子）の構造'!K$45</f>
        <v>1052</v>
      </c>
      <c r="I62" s="175"/>
      <c r="J62" s="175"/>
      <c r="K62" s="175">
        <f>'将来負担比率（分子）の構造'!L$45</f>
        <v>1022</v>
      </c>
      <c r="L62" s="175"/>
      <c r="M62" s="175"/>
      <c r="N62" s="175">
        <f>'将来負担比率（分子）の構造'!M$45</f>
        <v>997</v>
      </c>
      <c r="O62" s="175"/>
      <c r="P62" s="175"/>
    </row>
    <row r="63" spans="1:16">
      <c r="A63" s="175" t="s">
        <v>34</v>
      </c>
      <c r="B63" s="175">
        <f>'将来負担比率（分子）の構造'!I$44</f>
        <v>654</v>
      </c>
      <c r="C63" s="175"/>
      <c r="D63" s="175"/>
      <c r="E63" s="175">
        <f>'将来負担比率（分子）の構造'!J$44</f>
        <v>610</v>
      </c>
      <c r="F63" s="175"/>
      <c r="G63" s="175"/>
      <c r="H63" s="175">
        <f>'将来負担比率（分子）の構造'!K$44</f>
        <v>537</v>
      </c>
      <c r="I63" s="175"/>
      <c r="J63" s="175"/>
      <c r="K63" s="175">
        <f>'将来負担比率（分子）の構造'!L$44</f>
        <v>460</v>
      </c>
      <c r="L63" s="175"/>
      <c r="M63" s="175"/>
      <c r="N63" s="175">
        <f>'将来負担比率（分子）の構造'!M$44</f>
        <v>397</v>
      </c>
      <c r="O63" s="175"/>
      <c r="P63" s="175"/>
    </row>
    <row r="64" spans="1:16">
      <c r="A64" s="175" t="s">
        <v>33</v>
      </c>
      <c r="B64" s="175">
        <f>'将来負担比率（分子）の構造'!I$43</f>
        <v>2347</v>
      </c>
      <c r="C64" s="175"/>
      <c r="D64" s="175"/>
      <c r="E64" s="175">
        <f>'将来負担比率（分子）の構造'!J$43</f>
        <v>2267</v>
      </c>
      <c r="F64" s="175"/>
      <c r="G64" s="175"/>
      <c r="H64" s="175">
        <f>'将来負担比率（分子）の構造'!K$43</f>
        <v>2248</v>
      </c>
      <c r="I64" s="175"/>
      <c r="J64" s="175"/>
      <c r="K64" s="175">
        <f>'将来負担比率（分子）の構造'!L$43</f>
        <v>2369</v>
      </c>
      <c r="L64" s="175"/>
      <c r="M64" s="175"/>
      <c r="N64" s="175">
        <f>'将来負担比率（分子）の構造'!M$43</f>
        <v>2436</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6674</v>
      </c>
      <c r="C66" s="175"/>
      <c r="D66" s="175"/>
      <c r="E66" s="175">
        <f>'将来負担比率（分子）の構造'!J$41</f>
        <v>6395</v>
      </c>
      <c r="F66" s="175"/>
      <c r="G66" s="175"/>
      <c r="H66" s="175">
        <f>'将来負担比率（分子）の構造'!K$41</f>
        <v>5934</v>
      </c>
      <c r="I66" s="175"/>
      <c r="J66" s="175"/>
      <c r="K66" s="175">
        <f>'将来負担比率（分子）の構造'!L$41</f>
        <v>5404</v>
      </c>
      <c r="L66" s="175"/>
      <c r="M66" s="175"/>
      <c r="N66" s="175">
        <f>'将来負担比率（分子）の構造'!M$41</f>
        <v>4977</v>
      </c>
      <c r="O66" s="175"/>
      <c r="P66" s="175"/>
    </row>
    <row r="67" spans="1:16">
      <c r="A67" s="175" t="s">
        <v>71</v>
      </c>
      <c r="B67" s="175" t="e">
        <f>NA()</f>
        <v>#N/A</v>
      </c>
      <c r="C67" s="175">
        <f>IF(ISNUMBER('将来負担比率（分子）の構造'!I$53), IF('将来負担比率（分子）の構造'!I$53 &lt; 0, 0, '将来負担比率（分子）の構造'!I$53), NA())</f>
        <v>2215</v>
      </c>
      <c r="D67" s="175" t="e">
        <f>NA()</f>
        <v>#N/A</v>
      </c>
      <c r="E67" s="175" t="e">
        <f>NA()</f>
        <v>#N/A</v>
      </c>
      <c r="F67" s="175">
        <f>IF(ISNUMBER('将来負担比率（分子）の構造'!J$53), IF('将来負担比率（分子）の構造'!J$53 &lt; 0, 0, '将来負担比率（分子）の構造'!J$53), NA())</f>
        <v>1837</v>
      </c>
      <c r="G67" s="175" t="e">
        <f>NA()</f>
        <v>#N/A</v>
      </c>
      <c r="H67" s="175" t="e">
        <f>NA()</f>
        <v>#N/A</v>
      </c>
      <c r="I67" s="175">
        <f>IF(ISNUMBER('将来負担比率（分子）の構造'!K$53), IF('将来負担比率（分子）の構造'!K$53 &lt; 0, 0, '将来負担比率（分子）の構造'!K$53), NA())</f>
        <v>1059</v>
      </c>
      <c r="J67" s="175" t="e">
        <f>NA()</f>
        <v>#N/A</v>
      </c>
      <c r="K67" s="175" t="e">
        <f>NA()</f>
        <v>#N/A</v>
      </c>
      <c r="L67" s="175">
        <f>IF(ISNUMBER('将来負担比率（分子）の構造'!L$53), IF('将来負担比率（分子）の構造'!L$53 &lt; 0, 0, '将来負担比率（分子）の構造'!L$53), NA())</f>
        <v>240</v>
      </c>
      <c r="M67" s="175" t="e">
        <f>NA()</f>
        <v>#N/A</v>
      </c>
      <c r="N67" s="175" t="e">
        <f>NA()</f>
        <v>#N/A</v>
      </c>
      <c r="O67" s="175">
        <f>IF(ISNUMBER('将来負担比率（分子）の構造'!M$53), IF('将来負担比率（分子）の構造'!M$53 &lt; 0, 0, '将来負担比率（分子）の構造'!M$53), NA())</f>
        <v>18</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1385</v>
      </c>
      <c r="C72" s="179">
        <f>基金残高に係る経年分析!G55</f>
        <v>1715</v>
      </c>
      <c r="D72" s="179">
        <f>基金残高に係る経年分析!H55</f>
        <v>1605</v>
      </c>
    </row>
    <row r="73" spans="1:16">
      <c r="A73" s="178" t="s">
        <v>74</v>
      </c>
      <c r="B73" s="179">
        <f>基金残高に係る経年分析!F56</f>
        <v>16</v>
      </c>
      <c r="C73" s="179">
        <f>基金残高に係る経年分析!G56</f>
        <v>16</v>
      </c>
      <c r="D73" s="179">
        <f>基金残高に係る経年分析!H56</f>
        <v>43</v>
      </c>
    </row>
    <row r="74" spans="1:16">
      <c r="A74" s="178" t="s">
        <v>75</v>
      </c>
      <c r="B74" s="179">
        <f>基金残高に係る経年分析!F57</f>
        <v>221</v>
      </c>
      <c r="C74" s="179">
        <f>基金残高に係る経年分析!G57</f>
        <v>519</v>
      </c>
      <c r="D74" s="179">
        <f>基金残高に係る経年分析!H57</f>
        <v>599</v>
      </c>
    </row>
  </sheetData>
  <sheetProtection algorithmName="SHA-512" hashValue="ojtNlcjJjKVmqHO0x20chMNVEpxxsvwOK/mZiZKrQT3eB5CmgNWO8FJERwUL0efOmhjcQMBtpAq35M/cYc454w==" saltValue="VjUk8sXGdyflXa/leMBh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巧</cp:lastModifiedBy>
  <dcterms:created xsi:type="dcterms:W3CDTF">2025-02-19T01:16:14Z</dcterms:created>
  <dcterms:modified xsi:type="dcterms:W3CDTF">2025-03-17T23:42:52Z</dcterms:modified>
  <cp:category/>
</cp:coreProperties>
</file>